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8"/>
  </bookViews>
  <sheets>
    <sheet name="ianuarie " sheetId="1" r:id="rId1"/>
    <sheet name="februarie" sheetId="2" r:id="rId2"/>
    <sheet name="martie" sheetId="3" r:id="rId3"/>
    <sheet name="aprilie" sheetId="4" r:id="rId4"/>
    <sheet name="mai" sheetId="5" r:id="rId5"/>
    <sheet name="iunie" sheetId="6" r:id="rId6"/>
    <sheet name="iulie" sheetId="7" r:id="rId7"/>
    <sheet name="august" sheetId="8" r:id="rId8"/>
    <sheet name="septembrie 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<sst xmlns="http://schemas.openxmlformats.org/spreadsheetml/2006/main" count="866" uniqueCount="197">
  <si>
    <t>Denumire</t>
  </si>
  <si>
    <t>Sume</t>
  </si>
  <si>
    <t xml:space="preserve"> ACANTHA  GURGHIU</t>
  </si>
  <si>
    <t xml:space="preserve"> ADONIS  BAND</t>
  </si>
  <si>
    <t xml:space="preserve"> ALOE  SIGHISOARA</t>
  </si>
  <si>
    <t xml:space="preserve"> AMANITA FARM  TG MU</t>
  </si>
  <si>
    <t xml:space="preserve"> AMARIS PHARM ERNEI</t>
  </si>
  <si>
    <t xml:space="preserve"> AMBROZIA  OGRA</t>
  </si>
  <si>
    <t xml:space="preserve"> ANDOFARM LUDUS</t>
  </si>
  <si>
    <t xml:space="preserve"> ANDSER MEDICA QUEEN TG.M</t>
  </si>
  <si>
    <t xml:space="preserve"> ARTEMISA  SAULIA</t>
  </si>
  <si>
    <t xml:space="preserve"> ARTHEMISIA  SOVATA</t>
  </si>
  <si>
    <t xml:space="preserve"> BELLADONNA FARMACOM TG</t>
  </si>
  <si>
    <t xml:space="preserve"> BIAFARM PETELEA</t>
  </si>
  <si>
    <t xml:space="preserve"> BLUE PHARM</t>
  </si>
  <si>
    <t xml:space="preserve"> BONIFARM-CORUNCA </t>
  </si>
  <si>
    <t xml:space="preserve"> CATENA HYGEIA</t>
  </si>
  <si>
    <t xml:space="preserve"> COMAY</t>
  </si>
  <si>
    <t xml:space="preserve"> COROLA SERV.  TG M</t>
  </si>
  <si>
    <t xml:space="preserve"> DIANA TARNAVENI</t>
  </si>
  <si>
    <t xml:space="preserve"> DIANTHUS PRES  SG M</t>
  </si>
  <si>
    <t xml:space="preserve"> DRALINA  - REGHIN</t>
  </si>
  <si>
    <t xml:space="preserve"> DUMACOM UNGHENI</t>
  </si>
  <si>
    <t xml:space="preserve"> ECOFARMACIA NETWORK</t>
  </si>
  <si>
    <t xml:space="preserve"> ELENA REGHIN</t>
  </si>
  <si>
    <t xml:space="preserve"> EMIFARM GHINDARI</t>
  </si>
  <si>
    <t xml:space="preserve"> EUPHORBIA  TG MURES</t>
  </si>
  <si>
    <t xml:space="preserve"> EXPLORER TG.MURES</t>
  </si>
  <si>
    <t xml:space="preserve"> FARMA BUSINESS CLASS A -M PUNKT 11</t>
  </si>
  <si>
    <t xml:space="preserve"> FARMA DAN PRES  TG</t>
  </si>
  <si>
    <t xml:space="preserve"> FARMACEUTICA B&amp;B TG MU</t>
  </si>
  <si>
    <t xml:space="preserve"> FARMACEUTICA REMEDIA</t>
  </si>
  <si>
    <t xml:space="preserve"> FARMACIA BEKY</t>
  </si>
  <si>
    <t xml:space="preserve"> FARMACIA UNIRII</t>
  </si>
  <si>
    <t xml:space="preserve"> FARMACOM TGM</t>
  </si>
  <si>
    <t xml:space="preserve"> FARMACON BAHNEA</t>
  </si>
  <si>
    <t xml:space="preserve"> FARMATOP TG MURES</t>
  </si>
  <si>
    <t xml:space="preserve"> FIRU FARM  TG MURES</t>
  </si>
  <si>
    <t xml:space="preserve"> FITONIA SRL GLODENI</t>
  </si>
  <si>
    <t xml:space="preserve"> GARBI COM  GH.DOJA</t>
  </si>
  <si>
    <t xml:space="preserve"> GEDEON RICHTER TG.MURES</t>
  </si>
  <si>
    <t xml:space="preserve"> GENTIANA SIGHISOARA</t>
  </si>
  <si>
    <t xml:space="preserve"> GIULIA BAND</t>
  </si>
  <si>
    <t xml:space="preserve"> GLOBAL TG.M</t>
  </si>
  <si>
    <t xml:space="preserve"> GYOPAR Santana de M</t>
  </si>
  <si>
    <t xml:space="preserve"> HAPCIU  SRL</t>
  </si>
  <si>
    <t xml:space="preserve"> HELIOS IMPEX  GORNESTI</t>
  </si>
  <si>
    <t xml:space="preserve"> HELLEBORUS  SG-PADURE</t>
  </si>
  <si>
    <t xml:space="preserve"> HELP NET FARMA</t>
  </si>
  <si>
    <t xml:space="preserve"> HORVATH SRL REGHIN</t>
  </si>
  <si>
    <t xml:space="preserve"> IMOLAPHARM PERIS</t>
  </si>
  <si>
    <t xml:space="preserve"> INFMED PHOENIX TG.M</t>
  </si>
  <si>
    <t xml:space="preserve"> IRIS APOTHEKE SG. M</t>
  </si>
  <si>
    <t xml:space="preserve"> KAKUCS  SOVATA</t>
  </si>
  <si>
    <t xml:space="preserve"> KAMILLA LIVEZENI</t>
  </si>
  <si>
    <t xml:space="preserve"> MALVA FARM  PANET</t>
  </si>
  <si>
    <t xml:space="preserve"> MARIA  TG MURES</t>
  </si>
  <si>
    <t xml:space="preserve"> MEDSERV  TG.M</t>
  </si>
  <si>
    <t xml:space="preserve"> MEDIFARM  REGHIN</t>
  </si>
  <si>
    <t xml:space="preserve"> MEDIMFARM TOPFARM</t>
  </si>
  <si>
    <t xml:space="preserve"> MEDTRIO ALTHAEA</t>
  </si>
  <si>
    <t xml:space="preserve"> MENTHAFARM  TARNAVENI</t>
  </si>
  <si>
    <t xml:space="preserve"> NARCIS SRL FINTINELE</t>
  </si>
  <si>
    <t xml:space="preserve"> NATIFARM DANES</t>
  </si>
  <si>
    <t xml:space="preserve"> NONI PHARM</t>
  </si>
  <si>
    <t xml:space="preserve"> NOVA VITA</t>
  </si>
  <si>
    <t xml:space="preserve"> NOVOFARM  TG MURES</t>
  </si>
  <si>
    <t xml:space="preserve"> OMNIA SRL SARMASU</t>
  </si>
  <si>
    <t xml:space="preserve"> PANAX LUDUS</t>
  </si>
  <si>
    <t xml:space="preserve"> PARACELSUS IERNUT</t>
  </si>
  <si>
    <t xml:space="preserve"> PASIFLORA  CEUASU C</t>
  </si>
  <si>
    <t xml:space="preserve"> PHARMA KLASS GORNESTI</t>
  </si>
  <si>
    <t xml:space="preserve"> PHARMACOM  MR.NIRAJ</t>
  </si>
  <si>
    <t xml:space="preserve"> PRIMULA TG MURES</t>
  </si>
  <si>
    <t xml:space="preserve"> PROFIFARM TG.M</t>
  </si>
  <si>
    <t xml:space="preserve"> RODFARM-DALIA TG M</t>
  </si>
  <si>
    <t xml:space="preserve"> ROPHARMA TG.MURES</t>
  </si>
  <si>
    <t xml:space="preserve"> SIEPCOFAR DONA TG.M</t>
  </si>
  <si>
    <t xml:space="preserve"> SALIX FARM ALUNIS</t>
  </si>
  <si>
    <t xml:space="preserve"> SALIX PHARM  TG M</t>
  </si>
  <si>
    <t xml:space="preserve"> SALVATOR  TG MURES</t>
  </si>
  <si>
    <t xml:space="preserve"> SALVIA  SG DE PADURE</t>
  </si>
  <si>
    <t xml:space="preserve"> SALVIA  TG MURES</t>
  </si>
  <si>
    <t xml:space="preserve"> SANICOM IERNUT</t>
  </si>
  <si>
    <t xml:space="preserve"> SENSI BLU - TG.M</t>
  </si>
  <si>
    <t xml:space="preserve"> STELLARIA TG.M</t>
  </si>
  <si>
    <t xml:space="preserve"> TIAMED BAND</t>
  </si>
  <si>
    <t xml:space="preserve"> TILIA  ERNEI</t>
  </si>
  <si>
    <t xml:space="preserve"> UNICAPHARM  TG M</t>
  </si>
  <si>
    <t xml:space="preserve"> VÎSCUM FARM TG.M</t>
  </si>
  <si>
    <t xml:space="preserve"> VITAFARM  LUDUS</t>
  </si>
  <si>
    <t xml:space="preserve"> VOLSCENS  REGHIN</t>
  </si>
  <si>
    <t xml:space="preserve"> ZEN PHARMA </t>
  </si>
  <si>
    <t xml:space="preserve"> ZITCOM PRODIMPEX SG M</t>
  </si>
  <si>
    <t>TOTAL</t>
  </si>
  <si>
    <t>Nr.crt</t>
  </si>
  <si>
    <t xml:space="preserve"> BRIMED Pharma</t>
  </si>
  <si>
    <t>Sume decontate  în luna IANUARIE 2019</t>
  </si>
  <si>
    <t>Sume decontate  în luna FEBRUARIE  2019</t>
  </si>
  <si>
    <t>SC ACANTHA  GURGHIU SRL</t>
  </si>
  <si>
    <t>SC ALOE  SIGHISOARA SRL</t>
  </si>
  <si>
    <t>SC ADONIS  BAND SRL</t>
  </si>
  <si>
    <t>SC AMANITA FARM  TG MU SRL</t>
  </si>
  <si>
    <t>SC AMARIS PHARM ERNEI SRL</t>
  </si>
  <si>
    <t>SC AMBROZIA  OGRASRL</t>
  </si>
  <si>
    <t>SC ANDOFARM LUDUS SRL</t>
  </si>
  <si>
    <t>SC ANDSER MEDICA QUEEN TG.M SRL</t>
  </si>
  <si>
    <t>SC ARTEMISA  SAULIA SRL</t>
  </si>
  <si>
    <t>SC ARTHEMISIA  SOVATA SRL</t>
  </si>
  <si>
    <t>SC BELLADONNA FARMACOM TG SRL</t>
  </si>
  <si>
    <t>SC BIAFARM PETELEA SRL</t>
  </si>
  <si>
    <t>SC BLUE PHARM SRL</t>
  </si>
  <si>
    <t>SC BONIFARM-CORUNCA SRL</t>
  </si>
  <si>
    <t>SC BRIMED Pharma SRL</t>
  </si>
  <si>
    <t>SC CATENA HYGEIA SRL</t>
  </si>
  <si>
    <t>SC COMAY SRL</t>
  </si>
  <si>
    <t>SC COROLA SERV.  TG M SRL</t>
  </si>
  <si>
    <t>SC DIANA TARNAVENI SRL</t>
  </si>
  <si>
    <t>SC DIANTHUS PRES  SG M SRL</t>
  </si>
  <si>
    <t>SC DRALINA  - REGHIN SRL</t>
  </si>
  <si>
    <t>SC DUMACOM UNGHENI SRL</t>
  </si>
  <si>
    <t>SC ECOFARMACIA NETWORK SRL</t>
  </si>
  <si>
    <t>SC ELENA REGHIN SRL</t>
  </si>
  <si>
    <t>SC EMIFARM GHINDARI SRL</t>
  </si>
  <si>
    <t>SC EUPHORBIA  TG MURES SRL</t>
  </si>
  <si>
    <t>SC EXPLORER TG.MURES SRL</t>
  </si>
  <si>
    <t>SC FARMA BUSINESS CLASS A -M PUNKT 11 SRL</t>
  </si>
  <si>
    <t>SC FARMA DAN PRES  TG M SRL</t>
  </si>
  <si>
    <t>SC FARMACEUTICA B&amp;B TG M SRL</t>
  </si>
  <si>
    <t>SC FARMACEUTICA REMEDIA SRL</t>
  </si>
  <si>
    <t>SC FARMACIA BEKY SRL</t>
  </si>
  <si>
    <t>SC FARMACIA UNIRII SRL</t>
  </si>
  <si>
    <t>SC FARMACOM TGM SRL</t>
  </si>
  <si>
    <t>SC FARMACON BAHNEA SRL</t>
  </si>
  <si>
    <t>SC FARMATOP TG MURES SRL</t>
  </si>
  <si>
    <t>SC FIRU FARM  TG MURES SRL</t>
  </si>
  <si>
    <t>SC FITONIA SRL GLODENI SRL</t>
  </si>
  <si>
    <t>SC GARBI COM  GH.DOJA SRL</t>
  </si>
  <si>
    <t>SC GEDEON RICHTER TG.MURES SRL</t>
  </si>
  <si>
    <t>SC GENTIANA SIGHISOARA SRL</t>
  </si>
  <si>
    <t>SC GIULIA BAND SRL</t>
  </si>
  <si>
    <t>SC GLOBAL TG.M SRL</t>
  </si>
  <si>
    <t>SC GYOPAR Santana de M SRL</t>
  </si>
  <si>
    <t>SC HAPCIU  SRL</t>
  </si>
  <si>
    <t>SC HELIOS IMPEX  GORNESTI SRL</t>
  </si>
  <si>
    <t>SC HELLEBORUS  SG-PADURE SRL</t>
  </si>
  <si>
    <t>SC HELP NET FARMA SRL</t>
  </si>
  <si>
    <t>SC HORVATH SRL REGHIN SRL</t>
  </si>
  <si>
    <t>SC IMOLAPHARM PERIS SRL</t>
  </si>
  <si>
    <t>SC INFMED PHOENIX TG.M SRL</t>
  </si>
  <si>
    <t>SC IRIS APOTHEKE SG. M SRL</t>
  </si>
  <si>
    <t>SC KAKUCS  SOVATA SRL</t>
  </si>
  <si>
    <t>SC MALVA FARM  PANET SRL</t>
  </si>
  <si>
    <t>SC MARIA  TG MURES SRL</t>
  </si>
  <si>
    <t>SC MEDSERV  TG.M SRL</t>
  </si>
  <si>
    <t>SC MEDIFARM  REGHIN SRL</t>
  </si>
  <si>
    <t>SC MEDIMFARM TOPFARM SRL</t>
  </si>
  <si>
    <t>SC MEDTRIO ALTHAEA SRL</t>
  </si>
  <si>
    <t>SC MENTHAFARM  TARNAVENI SRL</t>
  </si>
  <si>
    <t>SC NARCIS SRL FINTINELE SRL</t>
  </si>
  <si>
    <t>SC NONI PHARM SRL</t>
  </si>
  <si>
    <t>SC NOVA VITA SRL</t>
  </si>
  <si>
    <t>SC NOVOFARM  TG MURES SRL</t>
  </si>
  <si>
    <t>SC OMNIA SRL SARMASU SRL</t>
  </si>
  <si>
    <t>SC PANAX LUDUSSRL</t>
  </si>
  <si>
    <t>SC PARACELSUS IERNUT SRL</t>
  </si>
  <si>
    <t>SC PASIFLORA  CEUASU de  C. SRL</t>
  </si>
  <si>
    <t>SC PHARMA KLASS GORNESTI SRL</t>
  </si>
  <si>
    <t>SC PHARMACOM  M.NIRAJ SRL</t>
  </si>
  <si>
    <t>SC PRIMULA TG MURESSRL</t>
  </si>
  <si>
    <t>SC PROFIFARM TG.M SRL</t>
  </si>
  <si>
    <t>SC RODFARM-DALIA TG M SRL</t>
  </si>
  <si>
    <t>SC ROPHARMA TG.MURES SRL</t>
  </si>
  <si>
    <t>SC SIEPCOFAR DONA TG.M SRL</t>
  </si>
  <si>
    <t>SC SALIX FARM ALUNIS SRL</t>
  </si>
  <si>
    <t>SC SALIX PHARM  TG M SRL</t>
  </si>
  <si>
    <t>SC SALVATOR  TG MURES SRL</t>
  </si>
  <si>
    <t>SC SALVIA  SG DE PADURE SRL</t>
  </si>
  <si>
    <t>SC SALVIA  TG MURES SRL</t>
  </si>
  <si>
    <t>SC SANICOM IERNUT SRL</t>
  </si>
  <si>
    <t>SC SENSI BLU - TG.M SRL</t>
  </si>
  <si>
    <t>SC STELLARIA TG.M SRL</t>
  </si>
  <si>
    <t>SC TIAMED BAND SRL</t>
  </si>
  <si>
    <t>SC TILIA  ERNEI SRL</t>
  </si>
  <si>
    <t>SC UNICAPHARM  TG M SRL</t>
  </si>
  <si>
    <t>SC VÎSCUM FARM TG.M SRL</t>
  </si>
  <si>
    <t>SC VITAFARM  LUDUS SRL</t>
  </si>
  <si>
    <t>SC VOLSCENS  REGHIN SRL</t>
  </si>
  <si>
    <t>SC ZEN PHARMA  SRL</t>
  </si>
  <si>
    <t>SC ZITCOM PRODIMPEX SG M SRL</t>
  </si>
  <si>
    <t>Sume decontate  în luna MARTIE 2019</t>
  </si>
  <si>
    <t>Sume decontate  în luna APRILIE 2019</t>
  </si>
  <si>
    <t>Sume decontate  în luna MAI 2019</t>
  </si>
  <si>
    <t>Sume decontate  în luna IUNIE 2019</t>
  </si>
  <si>
    <t>Sume decontate  în luna IULIE 2019</t>
  </si>
  <si>
    <t>Sume decontate  în luna AUGUST 2019</t>
  </si>
  <si>
    <t>Sume decontate  în luna SEPTEMBRIE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</si>
</sst>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C106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97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7" t="s">
        <v>2</v>
      </c>
      <c r="C9" s="8">
        <v>199730.43</v>
      </c>
      <c r="D9" s="1"/>
    </row>
    <row r="10" spans="1:4" ht="15.75">
      <c r="A10" s="26">
        <v>2</v>
      </c>
      <c r="B10" s="9" t="s">
        <v>3</v>
      </c>
      <c r="C10" s="10">
        <v>38674.41</v>
      </c>
      <c r="D10" s="1"/>
    </row>
    <row r="11" spans="1:4" ht="15.75">
      <c r="A11" s="26">
        <v>3</v>
      </c>
      <c r="B11" s="9" t="s">
        <v>4</v>
      </c>
      <c r="C11" s="10">
        <v>136080.99</v>
      </c>
      <c r="D11" s="1"/>
    </row>
    <row r="12" spans="1:4" ht="15.75">
      <c r="A12" s="26">
        <v>4</v>
      </c>
      <c r="B12" s="9" t="s">
        <v>5</v>
      </c>
      <c r="C12" s="10">
        <v>395809.35</v>
      </c>
      <c r="D12" s="1"/>
    </row>
    <row r="13" spans="1:4" ht="15.75">
      <c r="A13" s="25">
        <v>5</v>
      </c>
      <c r="B13" s="9" t="s">
        <v>6</v>
      </c>
      <c r="C13" s="10">
        <v>66040.69</v>
      </c>
      <c r="D13" s="1"/>
    </row>
    <row r="14" spans="1:4" ht="15.75">
      <c r="A14" s="25">
        <v>6</v>
      </c>
      <c r="B14" s="9" t="s">
        <v>7</v>
      </c>
      <c r="C14" s="10">
        <v>120275.48</v>
      </c>
      <c r="D14" s="1"/>
    </row>
    <row r="15" spans="1:4" ht="15.75">
      <c r="A15" s="26">
        <v>7</v>
      </c>
      <c r="B15" s="9" t="s">
        <v>8</v>
      </c>
      <c r="C15" s="10">
        <v>840356.7</v>
      </c>
      <c r="D15" s="1"/>
    </row>
    <row r="16" spans="1:4" ht="15.75">
      <c r="A16" s="25">
        <v>8</v>
      </c>
      <c r="B16" s="9" t="s">
        <v>9</v>
      </c>
      <c r="C16" s="10">
        <v>1699439.82</v>
      </c>
      <c r="D16" s="1"/>
    </row>
    <row r="17" spans="1:4" ht="15.75">
      <c r="A17" s="26">
        <v>9</v>
      </c>
      <c r="B17" s="9" t="s">
        <v>10</v>
      </c>
      <c r="C17" s="10">
        <v>39406.18</v>
      </c>
      <c r="D17" s="1"/>
    </row>
    <row r="18" spans="1:4" ht="15.75">
      <c r="A18" s="26">
        <v>10</v>
      </c>
      <c r="B18" s="9" t="s">
        <v>11</v>
      </c>
      <c r="C18" s="10">
        <v>35310.69</v>
      </c>
      <c r="D18" s="1"/>
    </row>
    <row r="19" spans="1:4" ht="15.75">
      <c r="A19" s="26">
        <v>11</v>
      </c>
      <c r="B19" s="9" t="s">
        <v>12</v>
      </c>
      <c r="C19" s="10">
        <v>59237.06</v>
      </c>
      <c r="D19" s="1"/>
    </row>
    <row r="20" spans="1:4" ht="15.75">
      <c r="A20" s="25">
        <v>12</v>
      </c>
      <c r="B20" s="9" t="s">
        <v>13</v>
      </c>
      <c r="C20" s="10">
        <v>37189.31</v>
      </c>
      <c r="D20" s="1"/>
    </row>
    <row r="21" spans="1:4" ht="15.75">
      <c r="A21" s="25">
        <v>13</v>
      </c>
      <c r="B21" s="11" t="s">
        <v>14</v>
      </c>
      <c r="C21" s="10">
        <v>56866.17</v>
      </c>
      <c r="D21" s="1"/>
    </row>
    <row r="22" spans="1:4" ht="15.75">
      <c r="A22" s="26">
        <v>14</v>
      </c>
      <c r="B22" s="11" t="s">
        <v>15</v>
      </c>
      <c r="C22" s="10">
        <v>77576.74</v>
      </c>
      <c r="D22" s="1"/>
    </row>
    <row r="23" spans="1:4" ht="15.75">
      <c r="A23" s="25">
        <v>15</v>
      </c>
      <c r="B23" s="11" t="s">
        <v>96</v>
      </c>
      <c r="C23" s="10">
        <v>20103.9</v>
      </c>
      <c r="D23" s="1"/>
    </row>
    <row r="24" spans="1:4" ht="15.75">
      <c r="A24" s="26">
        <v>16</v>
      </c>
      <c r="B24" s="11" t="s">
        <v>16</v>
      </c>
      <c r="C24" s="10">
        <v>1680782.55</v>
      </c>
      <c r="D24" s="1"/>
    </row>
    <row r="25" spans="1:4" ht="15.75">
      <c r="A25" s="26">
        <v>17</v>
      </c>
      <c r="B25" s="11" t="s">
        <v>17</v>
      </c>
      <c r="C25" s="10">
        <v>99415.59</v>
      </c>
      <c r="D25" s="1"/>
    </row>
    <row r="26" spans="1:4" ht="15.75">
      <c r="A26" s="26">
        <v>18</v>
      </c>
      <c r="B26" s="11" t="s">
        <v>18</v>
      </c>
      <c r="C26" s="10">
        <v>69397.87</v>
      </c>
      <c r="D26" s="1"/>
    </row>
    <row r="27" spans="1:4" ht="15.75">
      <c r="A27" s="25">
        <v>19</v>
      </c>
      <c r="B27" s="11" t="s">
        <v>19</v>
      </c>
      <c r="C27" s="10">
        <v>166867.24</v>
      </c>
      <c r="D27" s="1"/>
    </row>
    <row r="28" spans="1:4" ht="15.75">
      <c r="A28" s="25">
        <v>20</v>
      </c>
      <c r="B28" s="11" t="s">
        <v>20</v>
      </c>
      <c r="C28" s="10">
        <v>38972.82</v>
      </c>
      <c r="D28" s="1"/>
    </row>
    <row r="29" spans="1:4" ht="15.75">
      <c r="A29" s="26">
        <v>21</v>
      </c>
      <c r="B29" s="11" t="s">
        <v>21</v>
      </c>
      <c r="C29" s="10">
        <v>468657.86</v>
      </c>
      <c r="D29" s="1"/>
    </row>
    <row r="30" spans="1:4" ht="15.75">
      <c r="A30" s="25">
        <v>22</v>
      </c>
      <c r="B30" s="11" t="s">
        <v>22</v>
      </c>
      <c r="C30" s="10">
        <v>59545.88</v>
      </c>
      <c r="D30" s="1"/>
    </row>
    <row r="31" spans="1:4" ht="15.75">
      <c r="A31" s="26">
        <v>23</v>
      </c>
      <c r="B31" s="11" t="s">
        <v>23</v>
      </c>
      <c r="C31" s="10">
        <v>2015045.31</v>
      </c>
      <c r="D31" s="1"/>
    </row>
    <row r="32" spans="1:4" ht="15.75">
      <c r="A32" s="26">
        <v>24</v>
      </c>
      <c r="B32" s="11" t="s">
        <v>24</v>
      </c>
      <c r="C32" s="10">
        <v>246604.96</v>
      </c>
      <c r="D32" s="1"/>
    </row>
    <row r="33" spans="1:4" ht="15.75">
      <c r="A33" s="26">
        <v>25</v>
      </c>
      <c r="B33" s="11" t="s">
        <v>25</v>
      </c>
      <c r="C33" s="10">
        <v>35923.02</v>
      </c>
      <c r="D33" s="1"/>
    </row>
    <row r="34" spans="1:4" ht="15.75">
      <c r="A34" s="25">
        <v>26</v>
      </c>
      <c r="B34" s="11" t="s">
        <v>26</v>
      </c>
      <c r="C34" s="10">
        <v>75635.74</v>
      </c>
      <c r="D34" s="1"/>
    </row>
    <row r="35" spans="1:4" ht="15.75">
      <c r="A35" s="25">
        <v>27</v>
      </c>
      <c r="B35" s="12" t="s">
        <v>27</v>
      </c>
      <c r="C35" s="13">
        <v>21738.88</v>
      </c>
      <c r="D35" s="1"/>
    </row>
    <row r="36" spans="1:4" ht="15.75">
      <c r="A36" s="26">
        <v>28</v>
      </c>
      <c r="B36" s="12" t="s">
        <v>28</v>
      </c>
      <c r="C36" s="13">
        <v>152983.72</v>
      </c>
      <c r="D36" s="1"/>
    </row>
    <row r="37" spans="1:4" ht="15.75">
      <c r="A37" s="25">
        <v>29</v>
      </c>
      <c r="B37" s="12" t="s">
        <v>29</v>
      </c>
      <c r="C37" s="13">
        <v>274971.61</v>
      </c>
      <c r="D37" s="1"/>
    </row>
    <row r="38" spans="1:4" ht="15.75">
      <c r="A38" s="26">
        <v>30</v>
      </c>
      <c r="B38" s="12" t="s">
        <v>30</v>
      </c>
      <c r="C38" s="13">
        <v>1154801.8</v>
      </c>
      <c r="D38" s="1"/>
    </row>
    <row r="39" spans="1:4" ht="15.75">
      <c r="A39" s="26">
        <v>31</v>
      </c>
      <c r="B39" s="11" t="s">
        <v>31</v>
      </c>
      <c r="C39" s="13">
        <v>71590.88</v>
      </c>
      <c r="D39" s="1"/>
    </row>
    <row r="40" spans="1:4" ht="15.75">
      <c r="A40" s="26">
        <v>32</v>
      </c>
      <c r="B40" s="12" t="s">
        <v>32</v>
      </c>
      <c r="C40" s="13">
        <v>17165.1</v>
      </c>
      <c r="D40" s="1"/>
    </row>
    <row r="41" spans="1:4" ht="15.75">
      <c r="A41" s="25">
        <v>33</v>
      </c>
      <c r="B41" s="12" t="s">
        <v>33</v>
      </c>
      <c r="C41" s="13">
        <v>72000.36</v>
      </c>
      <c r="D41" s="1"/>
    </row>
    <row r="42" spans="1:4" ht="15.75">
      <c r="A42" s="25">
        <v>34</v>
      </c>
      <c r="B42" s="12" t="s">
        <v>34</v>
      </c>
      <c r="C42" s="13">
        <v>92678.1</v>
      </c>
      <c r="D42" s="1"/>
    </row>
    <row r="43" spans="1:4" ht="15.75">
      <c r="A43" s="26">
        <v>35</v>
      </c>
      <c r="B43" s="12" t="s">
        <v>35</v>
      </c>
      <c r="C43" s="13">
        <v>15707.34</v>
      </c>
      <c r="D43" s="1"/>
    </row>
    <row r="44" spans="1:4" ht="15.75">
      <c r="A44" s="25">
        <v>36</v>
      </c>
      <c r="B44" s="12" t="s">
        <v>36</v>
      </c>
      <c r="C44" s="13">
        <v>264130.51</v>
      </c>
      <c r="D44" s="1"/>
    </row>
    <row r="45" spans="1:4" ht="15.75">
      <c r="A45" s="26">
        <v>37</v>
      </c>
      <c r="B45" s="12" t="s">
        <v>37</v>
      </c>
      <c r="C45" s="13">
        <v>20712.05</v>
      </c>
      <c r="D45" s="1"/>
    </row>
    <row r="46" spans="1:4" ht="15.75">
      <c r="A46" s="26">
        <v>38</v>
      </c>
      <c r="B46" s="12" t="s">
        <v>38</v>
      </c>
      <c r="C46" s="13">
        <v>142120.42</v>
      </c>
      <c r="D46" s="1"/>
    </row>
    <row r="47" spans="1:4" ht="15.75">
      <c r="A47" s="26">
        <v>39</v>
      </c>
      <c r="B47" s="12" t="s">
        <v>39</v>
      </c>
      <c r="C47" s="13">
        <v>4864.61</v>
      </c>
      <c r="D47" s="1"/>
    </row>
    <row r="48" spans="1:4" ht="15.75">
      <c r="A48" s="25">
        <v>40</v>
      </c>
      <c r="B48" s="12" t="s">
        <v>40</v>
      </c>
      <c r="C48" s="13">
        <v>638437.74</v>
      </c>
      <c r="D48" s="1"/>
    </row>
    <row r="49" spans="1:4" ht="15.75">
      <c r="A49" s="25">
        <v>41</v>
      </c>
      <c r="B49" s="12" t="s">
        <v>41</v>
      </c>
      <c r="C49" s="13">
        <v>123642.36</v>
      </c>
      <c r="D49" s="1"/>
    </row>
    <row r="50" spans="1:4" ht="15.75">
      <c r="A50" s="26">
        <v>42</v>
      </c>
      <c r="B50" s="12" t="s">
        <v>42</v>
      </c>
      <c r="C50" s="13">
        <v>31371.79</v>
      </c>
      <c r="D50" s="1"/>
    </row>
    <row r="51" spans="1:4" ht="15.75">
      <c r="A51" s="25">
        <v>43</v>
      </c>
      <c r="B51" s="12" t="s">
        <v>43</v>
      </c>
      <c r="C51" s="13">
        <v>21597.73</v>
      </c>
      <c r="D51" s="1"/>
    </row>
    <row r="52" spans="1:4" ht="15.75">
      <c r="A52" s="26">
        <v>44</v>
      </c>
      <c r="B52" s="12" t="s">
        <v>44</v>
      </c>
      <c r="C52" s="13">
        <v>204191.3</v>
      </c>
      <c r="D52" s="1"/>
    </row>
    <row r="53" spans="1:4" ht="15.75">
      <c r="A53" s="26">
        <v>45</v>
      </c>
      <c r="B53" s="12" t="s">
        <v>45</v>
      </c>
      <c r="C53" s="13">
        <v>11991.64</v>
      </c>
      <c r="D53" s="1"/>
    </row>
    <row r="54" spans="1:4" ht="15.75">
      <c r="A54" s="26">
        <v>46</v>
      </c>
      <c r="B54" s="12" t="s">
        <v>46</v>
      </c>
      <c r="C54" s="13">
        <v>23279.81</v>
      </c>
      <c r="D54" s="1"/>
    </row>
    <row r="55" spans="1:4" ht="15.75">
      <c r="A55" s="25">
        <v>47</v>
      </c>
      <c r="B55" s="12" t="s">
        <v>47</v>
      </c>
      <c r="C55" s="13">
        <v>60057.56</v>
      </c>
      <c r="D55" s="1"/>
    </row>
    <row r="56" spans="1:4" ht="15.75">
      <c r="A56" s="25">
        <v>48</v>
      </c>
      <c r="B56" s="12" t="s">
        <v>48</v>
      </c>
      <c r="C56" s="13">
        <v>15126.43</v>
      </c>
      <c r="D56" s="1"/>
    </row>
    <row r="57" spans="1:4" ht="15.75">
      <c r="A57" s="26">
        <v>49</v>
      </c>
      <c r="B57" s="12" t="s">
        <v>49</v>
      </c>
      <c r="C57" s="13">
        <v>151200.4</v>
      </c>
      <c r="D57" s="1"/>
    </row>
    <row r="58" spans="1:4" ht="15.75">
      <c r="A58" s="25">
        <v>50</v>
      </c>
      <c r="B58" s="12" t="s">
        <v>50</v>
      </c>
      <c r="C58" s="13">
        <v>52529.39</v>
      </c>
      <c r="D58" s="1"/>
    </row>
    <row r="59" spans="1:4" ht="15.75">
      <c r="A59" s="26">
        <v>51</v>
      </c>
      <c r="B59" s="12" t="s">
        <v>51</v>
      </c>
      <c r="C59" s="13">
        <v>14168.08</v>
      </c>
      <c r="D59" s="1"/>
    </row>
    <row r="60" spans="1:4" ht="15.75">
      <c r="A60" s="26">
        <v>52</v>
      </c>
      <c r="B60" s="12" t="s">
        <v>52</v>
      </c>
      <c r="C60" s="13">
        <v>24978.43</v>
      </c>
      <c r="D60" s="1"/>
    </row>
    <row r="61" spans="1:4" ht="15.75">
      <c r="A61" s="26">
        <v>53</v>
      </c>
      <c r="B61" s="12" t="s">
        <v>53</v>
      </c>
      <c r="C61" s="13">
        <v>155130.83</v>
      </c>
      <c r="D61" s="1"/>
    </row>
    <row r="62" spans="1:4" ht="15.75">
      <c r="A62" s="25">
        <v>54</v>
      </c>
      <c r="B62" s="12" t="s">
        <v>54</v>
      </c>
      <c r="C62" s="13">
        <v>6140.8</v>
      </c>
      <c r="D62" s="1"/>
    </row>
    <row r="63" spans="1:4" ht="15.75">
      <c r="A63" s="25">
        <v>55</v>
      </c>
      <c r="B63" s="12" t="s">
        <v>55</v>
      </c>
      <c r="C63" s="13">
        <v>54377.48</v>
      </c>
      <c r="D63" s="1"/>
    </row>
    <row r="64" spans="1:4" ht="15.75">
      <c r="A64" s="26">
        <v>56</v>
      </c>
      <c r="B64" s="12" t="s">
        <v>56</v>
      </c>
      <c r="C64" s="13">
        <v>374426.75</v>
      </c>
      <c r="D64" s="1"/>
    </row>
    <row r="65" spans="1:4" ht="15.75">
      <c r="A65" s="25">
        <v>57</v>
      </c>
      <c r="B65" s="12" t="s">
        <v>57</v>
      </c>
      <c r="C65" s="13">
        <v>3259052.25</v>
      </c>
      <c r="D65" s="1"/>
    </row>
    <row r="66" spans="1:4" ht="15.75">
      <c r="A66" s="26">
        <v>58</v>
      </c>
      <c r="B66" s="12" t="s">
        <v>58</v>
      </c>
      <c r="C66" s="13">
        <v>230694.98</v>
      </c>
      <c r="D66" s="1"/>
    </row>
    <row r="67" spans="1:4" ht="15.75">
      <c r="A67" s="26">
        <v>59</v>
      </c>
      <c r="B67" s="12" t="s">
        <v>59</v>
      </c>
      <c r="C67" s="13">
        <v>62161.27</v>
      </c>
      <c r="D67" s="1"/>
    </row>
    <row r="68" spans="1:4" ht="15.75">
      <c r="A68" s="26">
        <v>60</v>
      </c>
      <c r="B68" s="12" t="s">
        <v>60</v>
      </c>
      <c r="C68" s="13">
        <v>196952.41</v>
      </c>
      <c r="D68" s="1"/>
    </row>
    <row r="69" spans="1:4" ht="15.75">
      <c r="A69" s="25">
        <v>61</v>
      </c>
      <c r="B69" s="12" t="s">
        <v>61</v>
      </c>
      <c r="C69" s="13">
        <v>40498.27</v>
      </c>
      <c r="D69" s="1"/>
    </row>
    <row r="70" spans="1:4" ht="15.75">
      <c r="A70" s="25">
        <v>62</v>
      </c>
      <c r="B70" s="12" t="s">
        <v>62</v>
      </c>
      <c r="C70" s="13">
        <v>51677.16</v>
      </c>
      <c r="D70" s="1"/>
    </row>
    <row r="71" spans="1:4" ht="15.75">
      <c r="A71" s="26">
        <v>63</v>
      </c>
      <c r="B71" s="12" t="s">
        <v>63</v>
      </c>
      <c r="C71" s="13">
        <v>10906.38</v>
      </c>
      <c r="D71" s="1"/>
    </row>
    <row r="72" spans="1:4" ht="15.75">
      <c r="A72" s="25">
        <v>64</v>
      </c>
      <c r="B72" s="12" t="s">
        <v>64</v>
      </c>
      <c r="C72" s="13">
        <v>21040.97</v>
      </c>
      <c r="D72" s="1"/>
    </row>
    <row r="73" spans="1:4" ht="15.75">
      <c r="A73" s="26">
        <v>65</v>
      </c>
      <c r="B73" s="12" t="s">
        <v>65</v>
      </c>
      <c r="C73" s="13">
        <v>32901.13</v>
      </c>
      <c r="D73" s="1"/>
    </row>
    <row r="74" spans="1:4" ht="15.75">
      <c r="A74" s="26">
        <v>66</v>
      </c>
      <c r="B74" s="12" t="s">
        <v>66</v>
      </c>
      <c r="C74" s="13">
        <v>312369.41</v>
      </c>
      <c r="D74" s="1"/>
    </row>
    <row r="75" spans="1:4" ht="15.75">
      <c r="A75" s="26">
        <v>67</v>
      </c>
      <c r="B75" s="12" t="s">
        <v>67</v>
      </c>
      <c r="C75" s="13">
        <v>361990.61</v>
      </c>
      <c r="D75" s="1"/>
    </row>
    <row r="76" spans="1:4" ht="15.75">
      <c r="A76" s="25">
        <v>68</v>
      </c>
      <c r="B76" s="12" t="s">
        <v>68</v>
      </c>
      <c r="C76" s="13">
        <v>148788.32</v>
      </c>
      <c r="D76" s="1"/>
    </row>
    <row r="77" spans="1:4" ht="15.75">
      <c r="A77" s="25">
        <v>69</v>
      </c>
      <c r="B77" s="12" t="s">
        <v>69</v>
      </c>
      <c r="C77" s="13">
        <v>77876.08</v>
      </c>
      <c r="D77" s="1"/>
    </row>
    <row r="78" spans="1:4" ht="15.75">
      <c r="A78" s="26">
        <v>70</v>
      </c>
      <c r="B78" s="12" t="s">
        <v>70</v>
      </c>
      <c r="C78" s="13">
        <v>101648.3</v>
      </c>
      <c r="D78" s="1"/>
    </row>
    <row r="79" spans="1:4" ht="15.75">
      <c r="A79" s="25">
        <v>71</v>
      </c>
      <c r="B79" s="12" t="s">
        <v>71</v>
      </c>
      <c r="C79" s="13">
        <v>41373.59</v>
      </c>
      <c r="D79" s="1"/>
    </row>
    <row r="80" spans="1:4" ht="15.75">
      <c r="A80" s="26">
        <v>72</v>
      </c>
      <c r="B80" s="12" t="s">
        <v>72</v>
      </c>
      <c r="C80" s="13">
        <v>23271.81</v>
      </c>
      <c r="D80" s="1"/>
    </row>
    <row r="81" spans="1:4" ht="15.75">
      <c r="A81" s="26">
        <v>73</v>
      </c>
      <c r="B81" s="12" t="s">
        <v>73</v>
      </c>
      <c r="C81" s="13">
        <v>300718.91</v>
      </c>
      <c r="D81" s="1"/>
    </row>
    <row r="82" spans="1:4" ht="15.75">
      <c r="A82" s="26">
        <v>74</v>
      </c>
      <c r="B82" s="12" t="s">
        <v>74</v>
      </c>
      <c r="C82" s="13">
        <v>28504.62</v>
      </c>
      <c r="D82" s="1"/>
    </row>
    <row r="83" spans="1:4" ht="15.75">
      <c r="A83" s="25">
        <v>75</v>
      </c>
      <c r="B83" s="12" t="s">
        <v>75</v>
      </c>
      <c r="C83" s="13">
        <v>143862.51</v>
      </c>
      <c r="D83" s="1"/>
    </row>
    <row r="84" spans="1:4" ht="15.75">
      <c r="A84" s="25">
        <v>76</v>
      </c>
      <c r="B84" s="12" t="s">
        <v>76</v>
      </c>
      <c r="C84" s="13">
        <v>5910894.85</v>
      </c>
      <c r="D84" s="1"/>
    </row>
    <row r="85" spans="1:4" ht="15.75">
      <c r="A85" s="26">
        <v>77</v>
      </c>
      <c r="B85" s="12" t="s">
        <v>77</v>
      </c>
      <c r="C85" s="13">
        <v>795518.91</v>
      </c>
      <c r="D85" s="1"/>
    </row>
    <row r="86" spans="1:4" ht="15.75">
      <c r="A86" s="25">
        <v>78</v>
      </c>
      <c r="B86" s="12" t="s">
        <v>78</v>
      </c>
      <c r="C86" s="13">
        <v>55092.07</v>
      </c>
      <c r="D86" s="1"/>
    </row>
    <row r="87" spans="1:4" ht="15.75">
      <c r="A87" s="26">
        <v>79</v>
      </c>
      <c r="B87" s="12" t="s">
        <v>79</v>
      </c>
      <c r="C87" s="13">
        <v>20306.68</v>
      </c>
      <c r="D87" s="1"/>
    </row>
    <row r="88" spans="1:4" ht="15.75">
      <c r="A88" s="26">
        <v>80</v>
      </c>
      <c r="B88" s="12" t="s">
        <v>80</v>
      </c>
      <c r="C88" s="13">
        <v>46564.69</v>
      </c>
      <c r="D88" s="1"/>
    </row>
    <row r="89" spans="1:4" ht="15.75">
      <c r="A89" s="26">
        <v>81</v>
      </c>
      <c r="B89" s="12" t="s">
        <v>81</v>
      </c>
      <c r="C89" s="13">
        <v>68776.45</v>
      </c>
      <c r="D89" s="1"/>
    </row>
    <row r="90" spans="1:4" ht="15.75">
      <c r="A90" s="25">
        <v>82</v>
      </c>
      <c r="B90" s="12" t="s">
        <v>82</v>
      </c>
      <c r="C90" s="13">
        <v>12423.52</v>
      </c>
      <c r="D90" s="1"/>
    </row>
    <row r="91" spans="1:4" ht="15.75">
      <c r="A91" s="25">
        <v>83</v>
      </c>
      <c r="B91" s="12" t="s">
        <v>83</v>
      </c>
      <c r="C91" s="13">
        <v>639668.71</v>
      </c>
      <c r="D91" s="1"/>
    </row>
    <row r="92" spans="1:4" ht="15.75">
      <c r="A92" s="26">
        <v>84</v>
      </c>
      <c r="B92" s="12" t="s">
        <v>84</v>
      </c>
      <c r="C92" s="10">
        <v>2650674.73</v>
      </c>
      <c r="D92" s="1"/>
    </row>
    <row r="93" spans="1:4" ht="15.75">
      <c r="A93" s="25">
        <v>85</v>
      </c>
      <c r="B93" s="12" t="s">
        <v>85</v>
      </c>
      <c r="C93" s="10">
        <v>85596.08</v>
      </c>
      <c r="D93" s="1"/>
    </row>
    <row r="94" spans="1:4" ht="15.75">
      <c r="A94" s="26">
        <v>86</v>
      </c>
      <c r="B94" s="12" t="s">
        <v>86</v>
      </c>
      <c r="C94" s="10">
        <v>31822.37</v>
      </c>
      <c r="D94" s="1"/>
    </row>
    <row r="95" spans="1:4" ht="15.75">
      <c r="A95" s="26">
        <v>87</v>
      </c>
      <c r="B95" s="12" t="s">
        <v>87</v>
      </c>
      <c r="C95" s="10">
        <v>78039.09</v>
      </c>
      <c r="D95" s="1"/>
    </row>
    <row r="96" spans="1:4" ht="15.75">
      <c r="A96" s="26">
        <v>88</v>
      </c>
      <c r="B96" s="12" t="s">
        <v>88</v>
      </c>
      <c r="C96" s="10">
        <v>5239.71</v>
      </c>
      <c r="D96" s="1"/>
    </row>
    <row r="97" spans="1:4" ht="15.75">
      <c r="A97" s="25">
        <v>89</v>
      </c>
      <c r="B97" s="12" t="s">
        <v>89</v>
      </c>
      <c r="C97" s="10">
        <v>228426.98</v>
      </c>
      <c r="D97" s="1"/>
    </row>
    <row r="98" spans="1:4" ht="15.75">
      <c r="A98" s="25">
        <v>90</v>
      </c>
      <c r="B98" s="12" t="s">
        <v>90</v>
      </c>
      <c r="C98" s="10">
        <v>145837.91</v>
      </c>
      <c r="D98" s="1"/>
    </row>
    <row r="99" spans="1:4" ht="15.75">
      <c r="A99" s="26">
        <v>91</v>
      </c>
      <c r="B99" s="12" t="s">
        <v>91</v>
      </c>
      <c r="C99" s="10">
        <v>178315.49</v>
      </c>
      <c r="D99" s="1"/>
    </row>
    <row r="100" spans="1:4" ht="15.75">
      <c r="A100" s="25">
        <v>92</v>
      </c>
      <c r="B100" s="9" t="s">
        <v>92</v>
      </c>
      <c r="C100" s="10">
        <v>3483562.76</v>
      </c>
      <c r="D100" s="1"/>
    </row>
    <row r="101" spans="1:4" ht="16.5" thickBot="1">
      <c r="A101" s="26">
        <v>93</v>
      </c>
      <c r="B101" s="14" t="s">
        <v>93</v>
      </c>
      <c r="C101" s="10">
        <v>63146.76</v>
      </c>
      <c r="D101" s="1"/>
    </row>
    <row r="102" spans="1:4" ht="16.5" thickBot="1">
      <c r="A102" s="26"/>
      <c r="B102" s="15" t="s">
        <v>94</v>
      </c>
      <c r="C102" s="16">
        <f>SUM(C9:C101)</f>
        <v>32993257.400000002</v>
      </c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7"/>
      <c r="C104" s="18"/>
      <c r="D104" s="1"/>
    </row>
    <row r="105" spans="1:4" ht="15.75">
      <c r="A105" s="21"/>
      <c r="B105" s="17"/>
      <c r="C105" s="18"/>
      <c r="D105" s="1"/>
    </row>
    <row r="106" spans="1:4" ht="15.75">
      <c r="A106" s="21"/>
      <c r="B106" s="19"/>
      <c r="C106" s="18"/>
      <c r="D106" s="1"/>
    </row>
    <row r="107" spans="1:4" ht="15.75">
      <c r="A107" s="21"/>
      <c r="B107" s="20"/>
      <c r="C107" s="20"/>
      <c r="D10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M12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98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v>128780.81</v>
      </c>
      <c r="D9" s="1"/>
    </row>
    <row r="10" spans="1:4" ht="15.75">
      <c r="A10" s="26">
        <v>2</v>
      </c>
      <c r="B10" s="29" t="s">
        <v>101</v>
      </c>
      <c r="C10" s="10">
        <v>21227.97</v>
      </c>
      <c r="D10" s="1"/>
    </row>
    <row r="11" spans="1:4" ht="15.75">
      <c r="A11" s="26">
        <v>3</v>
      </c>
      <c r="B11" s="29" t="s">
        <v>100</v>
      </c>
      <c r="C11" s="10">
        <v>89654.54</v>
      </c>
      <c r="D11" s="1"/>
    </row>
    <row r="12" spans="1:4" ht="15.75">
      <c r="A12" s="26">
        <v>4</v>
      </c>
      <c r="B12" s="29" t="s">
        <v>102</v>
      </c>
      <c r="C12" s="10">
        <v>190183.01</v>
      </c>
      <c r="D12" s="1"/>
    </row>
    <row r="13" spans="1:4" ht="15.75">
      <c r="A13" s="25">
        <v>5</v>
      </c>
      <c r="B13" s="29" t="s">
        <v>103</v>
      </c>
      <c r="C13" s="10">
        <v>32776.37</v>
      </c>
      <c r="D13" s="1"/>
    </row>
    <row r="14" spans="1:4" ht="15.75">
      <c r="A14" s="25">
        <v>6</v>
      </c>
      <c r="B14" s="9" t="s">
        <v>104</v>
      </c>
      <c r="C14" s="10">
        <v>65304.14</v>
      </c>
      <c r="D14" s="1"/>
    </row>
    <row r="15" spans="1:4" ht="15.75">
      <c r="A15" s="26">
        <v>7</v>
      </c>
      <c r="B15" s="9" t="s">
        <v>105</v>
      </c>
      <c r="C15" s="10">
        <v>550990.07</v>
      </c>
      <c r="D15" s="1"/>
    </row>
    <row r="16" spans="1:4" ht="15.75">
      <c r="A16" s="26">
        <v>8</v>
      </c>
      <c r="B16" s="9" t="s">
        <v>106</v>
      </c>
      <c r="C16" s="10">
        <v>998884.14</v>
      </c>
      <c r="D16" s="1"/>
    </row>
    <row r="17" spans="1:4" ht="15.75">
      <c r="A17" s="26">
        <v>9</v>
      </c>
      <c r="B17" s="9" t="s">
        <v>107</v>
      </c>
      <c r="C17" s="10">
        <v>25936.6</v>
      </c>
      <c r="D17" s="1"/>
    </row>
    <row r="18" spans="1:4" ht="15.75">
      <c r="A18" s="25">
        <v>10</v>
      </c>
      <c r="B18" s="9" t="s">
        <v>108</v>
      </c>
      <c r="C18" s="10">
        <v>20297.75</v>
      </c>
      <c r="D18" s="1"/>
    </row>
    <row r="19" spans="1:4" ht="15.75">
      <c r="A19" s="25">
        <v>11</v>
      </c>
      <c r="B19" s="9" t="s">
        <v>109</v>
      </c>
      <c r="C19" s="10">
        <v>30446.7</v>
      </c>
      <c r="D19" s="1"/>
    </row>
    <row r="20" spans="1:4" ht="15.75">
      <c r="A20" s="26">
        <v>12</v>
      </c>
      <c r="B20" s="9" t="s">
        <v>110</v>
      </c>
      <c r="C20" s="10">
        <v>26414.45</v>
      </c>
      <c r="D20" s="1"/>
    </row>
    <row r="21" spans="1:4" ht="15.75">
      <c r="A21" s="26">
        <v>13</v>
      </c>
      <c r="B21" s="11" t="s">
        <v>111</v>
      </c>
      <c r="C21" s="10">
        <v>55578.63</v>
      </c>
      <c r="D21" s="1"/>
    </row>
    <row r="22" spans="1:4" ht="15.75">
      <c r="A22" s="26">
        <v>14</v>
      </c>
      <c r="B22" s="11" t="s">
        <v>112</v>
      </c>
      <c r="C22" s="10">
        <v>65067.56</v>
      </c>
      <c r="D22" s="1"/>
    </row>
    <row r="23" spans="1:4" ht="15.75">
      <c r="A23" s="25">
        <v>15</v>
      </c>
      <c r="B23" s="11" t="s">
        <v>113</v>
      </c>
      <c r="C23" s="10">
        <v>13151.53</v>
      </c>
      <c r="D23" s="1"/>
    </row>
    <row r="24" spans="1:4" ht="15.75">
      <c r="A24" s="25">
        <v>16</v>
      </c>
      <c r="B24" s="11" t="s">
        <v>114</v>
      </c>
      <c r="C24" s="10">
        <v>976005.93</v>
      </c>
      <c r="D24" s="1"/>
    </row>
    <row r="25" spans="1:4" ht="15.75">
      <c r="A25" s="26">
        <v>17</v>
      </c>
      <c r="B25" s="11" t="s">
        <v>115</v>
      </c>
      <c r="C25" s="10">
        <v>85664.5</v>
      </c>
      <c r="D25" s="1"/>
    </row>
    <row r="26" spans="1:4" ht="15.75">
      <c r="A26" s="26">
        <v>18</v>
      </c>
      <c r="B26" s="11" t="s">
        <v>116</v>
      </c>
      <c r="C26" s="10">
        <v>35553.49</v>
      </c>
      <c r="D26" s="1"/>
    </row>
    <row r="27" spans="1:4" ht="15.75">
      <c r="A27" s="26">
        <v>19</v>
      </c>
      <c r="B27" s="11" t="s">
        <v>117</v>
      </c>
      <c r="C27" s="10">
        <v>108358.82</v>
      </c>
      <c r="D27" s="1"/>
    </row>
    <row r="28" spans="1:4" ht="15.75">
      <c r="A28" s="25">
        <v>20</v>
      </c>
      <c r="B28" s="11" t="s">
        <v>118</v>
      </c>
      <c r="C28" s="10">
        <v>23271.57</v>
      </c>
      <c r="D28" s="1"/>
    </row>
    <row r="29" spans="1:4" ht="15.75">
      <c r="A29" s="25">
        <v>21</v>
      </c>
      <c r="B29" s="11" t="s">
        <v>119</v>
      </c>
      <c r="C29" s="10">
        <v>244426.46</v>
      </c>
      <c r="D29" s="1"/>
    </row>
    <row r="30" spans="1:4" ht="15.75">
      <c r="A30" s="26">
        <v>22</v>
      </c>
      <c r="B30" s="11" t="s">
        <v>120</v>
      </c>
      <c r="C30" s="10">
        <v>36686.17</v>
      </c>
      <c r="D30" s="1"/>
    </row>
    <row r="31" spans="1:4" ht="15.75">
      <c r="A31" s="26">
        <v>23</v>
      </c>
      <c r="B31" s="11" t="s">
        <v>121</v>
      </c>
      <c r="C31" s="10">
        <v>1227533.25</v>
      </c>
      <c r="D31" s="1"/>
    </row>
    <row r="32" spans="1:4" ht="15.75">
      <c r="A32" s="26">
        <v>24</v>
      </c>
      <c r="B32" s="11" t="s">
        <v>122</v>
      </c>
      <c r="C32" s="10">
        <v>134898.94</v>
      </c>
      <c r="D32" s="1"/>
    </row>
    <row r="33" spans="1:4" ht="15.75">
      <c r="A33" s="25">
        <v>25</v>
      </c>
      <c r="B33" s="11" t="s">
        <v>123</v>
      </c>
      <c r="C33" s="10">
        <v>22692.31</v>
      </c>
      <c r="D33" s="1"/>
    </row>
    <row r="34" spans="1:4" ht="15.75">
      <c r="A34" s="25">
        <v>26</v>
      </c>
      <c r="B34" s="11" t="s">
        <v>124</v>
      </c>
      <c r="C34" s="10">
        <v>38039.74</v>
      </c>
      <c r="D34" s="1"/>
    </row>
    <row r="35" spans="1:4" ht="15.75">
      <c r="A35" s="26">
        <v>27</v>
      </c>
      <c r="B35" s="12" t="s">
        <v>125</v>
      </c>
      <c r="C35" s="13">
        <v>11701.52</v>
      </c>
      <c r="D35" s="1"/>
    </row>
    <row r="36" spans="1:4" ht="15.75">
      <c r="A36" s="26">
        <v>28</v>
      </c>
      <c r="B36" s="12" t="s">
        <v>126</v>
      </c>
      <c r="C36" s="13">
        <v>95235.8</v>
      </c>
      <c r="D36" s="1"/>
    </row>
    <row r="37" spans="1:4" ht="15.75">
      <c r="A37" s="26">
        <v>29</v>
      </c>
      <c r="B37" s="12" t="s">
        <v>127</v>
      </c>
      <c r="C37" s="13">
        <v>156723.53</v>
      </c>
      <c r="D37" s="1"/>
    </row>
    <row r="38" spans="1:4" ht="15.75">
      <c r="A38" s="25">
        <v>30</v>
      </c>
      <c r="B38" s="12" t="s">
        <v>128</v>
      </c>
      <c r="C38" s="13">
        <v>1127604.31</v>
      </c>
      <c r="D38" s="1"/>
    </row>
    <row r="39" spans="1:4" ht="15.75">
      <c r="A39" s="25">
        <v>31</v>
      </c>
      <c r="B39" s="11" t="s">
        <v>129</v>
      </c>
      <c r="C39" s="13">
        <v>61537.8</v>
      </c>
      <c r="D39" s="1"/>
    </row>
    <row r="40" spans="1:4" ht="15.75">
      <c r="A40" s="26">
        <v>32</v>
      </c>
      <c r="B40" s="12" t="s">
        <v>130</v>
      </c>
      <c r="C40" s="13">
        <v>10676.31</v>
      </c>
      <c r="D40" s="1"/>
    </row>
    <row r="41" spans="1:4" ht="15.75">
      <c r="A41" s="26">
        <v>33</v>
      </c>
      <c r="B41" s="12" t="s">
        <v>131</v>
      </c>
      <c r="C41" s="13">
        <v>62356.03</v>
      </c>
      <c r="D41" s="1"/>
    </row>
    <row r="42" spans="1:4" ht="15.75">
      <c r="A42" s="26">
        <v>34</v>
      </c>
      <c r="B42" s="12" t="s">
        <v>132</v>
      </c>
      <c r="C42" s="13">
        <v>56821.2</v>
      </c>
      <c r="D42" s="1"/>
    </row>
    <row r="43" spans="1:4" ht="15.75">
      <c r="A43" s="25">
        <v>35</v>
      </c>
      <c r="B43" s="12" t="s">
        <v>133</v>
      </c>
      <c r="C43" s="13">
        <v>10680.07</v>
      </c>
      <c r="D43" s="1"/>
    </row>
    <row r="44" spans="1:4" ht="15.75">
      <c r="A44" s="25">
        <v>36</v>
      </c>
      <c r="B44" s="12" t="s">
        <v>134</v>
      </c>
      <c r="C44" s="13">
        <v>187778.75</v>
      </c>
      <c r="D44" s="1"/>
    </row>
    <row r="45" spans="1:4" ht="15.75">
      <c r="A45" s="26">
        <v>37</v>
      </c>
      <c r="B45" s="12" t="s">
        <v>135</v>
      </c>
      <c r="C45" s="13">
        <v>11453.71</v>
      </c>
      <c r="D45" s="1"/>
    </row>
    <row r="46" spans="1:4" ht="15.75">
      <c r="A46" s="26">
        <v>38</v>
      </c>
      <c r="B46" s="12" t="s">
        <v>136</v>
      </c>
      <c r="C46" s="13">
        <v>81497.4</v>
      </c>
      <c r="D46" s="1"/>
    </row>
    <row r="47" spans="1:4" ht="15.75">
      <c r="A47" s="26">
        <v>39</v>
      </c>
      <c r="B47" s="12" t="s">
        <v>137</v>
      </c>
      <c r="C47" s="13">
        <v>2969.21</v>
      </c>
      <c r="D47" s="1"/>
    </row>
    <row r="48" spans="1:4" ht="15.75">
      <c r="A48" s="25">
        <v>40</v>
      </c>
      <c r="B48" s="12" t="s">
        <v>138</v>
      </c>
      <c r="C48" s="13">
        <v>409131.91</v>
      </c>
      <c r="D48" s="1"/>
    </row>
    <row r="49" spans="1:4" ht="15.75">
      <c r="A49" s="25">
        <v>41</v>
      </c>
      <c r="B49" s="12" t="s">
        <v>139</v>
      </c>
      <c r="C49" s="13">
        <v>73518.9</v>
      </c>
      <c r="D49" s="1"/>
    </row>
    <row r="50" spans="1:4" ht="15.75">
      <c r="A50" s="26">
        <v>42</v>
      </c>
      <c r="B50" s="12" t="s">
        <v>140</v>
      </c>
      <c r="C50" s="13">
        <v>20630.2</v>
      </c>
      <c r="D50" s="1"/>
    </row>
    <row r="51" spans="1:4" ht="15.75">
      <c r="A51" s="26">
        <v>43</v>
      </c>
      <c r="B51" s="12" t="s">
        <v>141</v>
      </c>
      <c r="C51" s="13">
        <v>6337.34</v>
      </c>
      <c r="D51" s="1"/>
    </row>
    <row r="52" spans="1:4" ht="15.75">
      <c r="A52" s="26">
        <v>44</v>
      </c>
      <c r="B52" s="12" t="s">
        <v>142</v>
      </c>
      <c r="C52" s="13">
        <v>96213.28</v>
      </c>
      <c r="D52" s="1"/>
    </row>
    <row r="53" spans="1:4" ht="15.75">
      <c r="A53" s="25">
        <v>45</v>
      </c>
      <c r="B53" s="12" t="s">
        <v>143</v>
      </c>
      <c r="C53" s="13">
        <v>10592.3</v>
      </c>
      <c r="D53" s="1"/>
    </row>
    <row r="54" spans="1:4" ht="15.75">
      <c r="A54" s="25">
        <v>46</v>
      </c>
      <c r="B54" s="12" t="s">
        <v>144</v>
      </c>
      <c r="C54" s="13">
        <v>13934.62</v>
      </c>
      <c r="D54" s="1"/>
    </row>
    <row r="55" spans="1:4" ht="15.75">
      <c r="A55" s="26">
        <v>47</v>
      </c>
      <c r="B55" s="12" t="s">
        <v>145</v>
      </c>
      <c r="C55" s="13">
        <v>41668.78</v>
      </c>
      <c r="D55" s="1"/>
    </row>
    <row r="56" spans="1:4" ht="15.75">
      <c r="A56" s="26">
        <v>48</v>
      </c>
      <c r="B56" s="12" t="s">
        <v>146</v>
      </c>
      <c r="C56" s="13">
        <v>6675.88</v>
      </c>
      <c r="D56" s="1"/>
    </row>
    <row r="57" spans="1:4" ht="15.75">
      <c r="A57" s="26">
        <v>49</v>
      </c>
      <c r="B57" s="12" t="s">
        <v>147</v>
      </c>
      <c r="C57" s="13">
        <v>87463.29</v>
      </c>
      <c r="D57" s="1"/>
    </row>
    <row r="58" spans="1:4" ht="15.75">
      <c r="A58" s="25">
        <v>50</v>
      </c>
      <c r="B58" s="12" t="s">
        <v>148</v>
      </c>
      <c r="C58" s="13">
        <v>33051.91</v>
      </c>
      <c r="D58" s="1"/>
    </row>
    <row r="59" spans="1:4" ht="15.75">
      <c r="A59" s="25">
        <v>51</v>
      </c>
      <c r="B59" s="12" t="s">
        <v>149</v>
      </c>
      <c r="C59" s="13">
        <v>9283.91</v>
      </c>
      <c r="D59" s="1"/>
    </row>
    <row r="60" spans="1:4" ht="15.75">
      <c r="A60" s="26">
        <v>52</v>
      </c>
      <c r="B60" s="12" t="s">
        <v>150</v>
      </c>
      <c r="C60" s="13">
        <v>8359.02</v>
      </c>
      <c r="D60" s="1"/>
    </row>
    <row r="61" spans="1:4" ht="15.75">
      <c r="A61" s="26">
        <v>53</v>
      </c>
      <c r="B61" s="12" t="s">
        <v>151</v>
      </c>
      <c r="C61" s="13">
        <v>87421.42</v>
      </c>
      <c r="D61" s="1"/>
    </row>
    <row r="62" spans="1:4" ht="15.75">
      <c r="A62" s="26">
        <v>54</v>
      </c>
      <c r="B62" s="12" t="s">
        <v>152</v>
      </c>
      <c r="C62" s="13">
        <v>32756.71</v>
      </c>
      <c r="D62" s="1"/>
    </row>
    <row r="63" spans="1:4" ht="15.75">
      <c r="A63" s="25">
        <v>55</v>
      </c>
      <c r="B63" s="12" t="s">
        <v>153</v>
      </c>
      <c r="C63" s="13">
        <v>229918.37</v>
      </c>
      <c r="D63" s="1"/>
    </row>
    <row r="64" spans="1:4" ht="15.75">
      <c r="A64" s="25">
        <v>56</v>
      </c>
      <c r="B64" s="12" t="s">
        <v>154</v>
      </c>
      <c r="C64" s="13">
        <v>1515772.55</v>
      </c>
      <c r="D64" s="1"/>
    </row>
    <row r="65" spans="1:4" ht="15.75">
      <c r="A65" s="26">
        <v>57</v>
      </c>
      <c r="B65" s="12" t="s">
        <v>155</v>
      </c>
      <c r="C65" s="13">
        <v>126448.11</v>
      </c>
      <c r="D65" s="1"/>
    </row>
    <row r="66" spans="1:4" ht="15.75">
      <c r="A66" s="26">
        <v>58</v>
      </c>
      <c r="B66" s="12" t="s">
        <v>156</v>
      </c>
      <c r="C66" s="13">
        <v>38481.91</v>
      </c>
      <c r="D66" s="1"/>
    </row>
    <row r="67" spans="1:4" ht="15.75">
      <c r="A67" s="26">
        <v>59</v>
      </c>
      <c r="B67" s="12" t="s">
        <v>157</v>
      </c>
      <c r="C67" s="13">
        <v>107996.46</v>
      </c>
      <c r="D67" s="1"/>
    </row>
    <row r="68" spans="1:4" ht="15.75">
      <c r="A68" s="25">
        <v>60</v>
      </c>
      <c r="B68" s="12" t="s">
        <v>158</v>
      </c>
      <c r="C68" s="13">
        <v>23758.47</v>
      </c>
      <c r="D68" s="1"/>
    </row>
    <row r="69" spans="1:4" ht="15.75">
      <c r="A69" s="25">
        <v>61</v>
      </c>
      <c r="B69" s="12" t="s">
        <v>159</v>
      </c>
      <c r="C69" s="13">
        <v>28230.94</v>
      </c>
      <c r="D69" s="1"/>
    </row>
    <row r="70" spans="1:4" ht="15.75">
      <c r="A70" s="26">
        <v>62</v>
      </c>
      <c r="B70" s="12" t="s">
        <v>160</v>
      </c>
      <c r="C70" s="13">
        <v>14893.19</v>
      </c>
      <c r="D70" s="1"/>
    </row>
    <row r="71" spans="1:4" ht="15.75">
      <c r="A71" s="26">
        <v>63</v>
      </c>
      <c r="B71" s="12" t="s">
        <v>161</v>
      </c>
      <c r="C71" s="13">
        <v>15768.32</v>
      </c>
      <c r="D71" s="1"/>
    </row>
    <row r="72" spans="1:4" ht="15.75">
      <c r="A72" s="26">
        <v>64</v>
      </c>
      <c r="B72" s="12" t="s">
        <v>162</v>
      </c>
      <c r="C72" s="13">
        <v>305391.02</v>
      </c>
      <c r="D72" s="1"/>
    </row>
    <row r="73" spans="1:4" ht="15.75">
      <c r="A73" s="25">
        <v>65</v>
      </c>
      <c r="B73" s="12" t="s">
        <v>163</v>
      </c>
      <c r="C73" s="13">
        <v>213037.54</v>
      </c>
      <c r="D73" s="1"/>
    </row>
    <row r="74" spans="1:4" ht="15.75">
      <c r="A74" s="25">
        <v>66</v>
      </c>
      <c r="B74" s="12" t="s">
        <v>164</v>
      </c>
      <c r="C74" s="13">
        <v>91528.95</v>
      </c>
      <c r="D74" s="1"/>
    </row>
    <row r="75" spans="1:4" ht="15.75">
      <c r="A75" s="26">
        <v>67</v>
      </c>
      <c r="B75" s="12" t="s">
        <v>165</v>
      </c>
      <c r="C75" s="13">
        <v>40125.96</v>
      </c>
      <c r="D75" s="1"/>
    </row>
    <row r="76" spans="1:4" ht="15.75">
      <c r="A76" s="26">
        <v>68</v>
      </c>
      <c r="B76" s="12" t="s">
        <v>166</v>
      </c>
      <c r="C76" s="13">
        <v>63929.38</v>
      </c>
      <c r="D76" s="1"/>
    </row>
    <row r="77" spans="1:4" ht="15.75">
      <c r="A77" s="26">
        <v>69</v>
      </c>
      <c r="B77" s="12" t="s">
        <v>167</v>
      </c>
      <c r="C77" s="13">
        <v>28349.22</v>
      </c>
      <c r="D77" s="1"/>
    </row>
    <row r="78" spans="1:4" ht="15.75">
      <c r="A78" s="25">
        <v>70</v>
      </c>
      <c r="B78" s="12" t="s">
        <v>168</v>
      </c>
      <c r="C78" s="13">
        <v>12967.46</v>
      </c>
      <c r="D78" s="1"/>
    </row>
    <row r="79" spans="1:4" ht="15.75">
      <c r="A79" s="25">
        <v>71</v>
      </c>
      <c r="B79" s="12" t="s">
        <v>169</v>
      </c>
      <c r="C79" s="13">
        <v>180914.62</v>
      </c>
      <c r="D79" s="1"/>
    </row>
    <row r="80" spans="1:4" ht="15.75">
      <c r="A80" s="26">
        <v>72</v>
      </c>
      <c r="B80" s="12" t="s">
        <v>170</v>
      </c>
      <c r="C80" s="13">
        <v>12985.78</v>
      </c>
      <c r="D80" s="1"/>
    </row>
    <row r="81" spans="1:4" ht="15.75">
      <c r="A81" s="26">
        <v>73</v>
      </c>
      <c r="B81" s="12" t="s">
        <v>171</v>
      </c>
      <c r="C81" s="13">
        <v>88130.21</v>
      </c>
      <c r="D81" s="1"/>
    </row>
    <row r="82" spans="1:4" ht="15.75">
      <c r="A82" s="26">
        <v>74</v>
      </c>
      <c r="B82" s="12" t="s">
        <v>172</v>
      </c>
      <c r="C82" s="13">
        <v>3770263.48</v>
      </c>
      <c r="D82" s="1"/>
    </row>
    <row r="83" spans="1:4" ht="15.75">
      <c r="A83" s="25">
        <v>75</v>
      </c>
      <c r="B83" s="12" t="s">
        <v>173</v>
      </c>
      <c r="C83" s="13">
        <v>523574.67</v>
      </c>
      <c r="D83" s="1"/>
    </row>
    <row r="84" spans="1:4" ht="15.75">
      <c r="A84" s="25">
        <v>76</v>
      </c>
      <c r="B84" s="12" t="s">
        <v>174</v>
      </c>
      <c r="C84" s="13">
        <v>33327.75</v>
      </c>
      <c r="D84" s="1"/>
    </row>
    <row r="85" spans="1:4" ht="15.75">
      <c r="A85" s="26">
        <v>77</v>
      </c>
      <c r="B85" s="12" t="s">
        <v>175</v>
      </c>
      <c r="C85" s="13">
        <v>4219.06</v>
      </c>
      <c r="D85" s="1"/>
    </row>
    <row r="86" spans="1:4" ht="15.75">
      <c r="A86" s="26">
        <v>78</v>
      </c>
      <c r="B86" s="12" t="s">
        <v>176</v>
      </c>
      <c r="C86" s="13">
        <v>26297.07</v>
      </c>
      <c r="D86" s="1"/>
    </row>
    <row r="87" spans="1:4" ht="15.75">
      <c r="A87" s="26">
        <v>79</v>
      </c>
      <c r="B87" s="12" t="s">
        <v>177</v>
      </c>
      <c r="C87" s="13">
        <v>32645.8</v>
      </c>
      <c r="D87" s="1"/>
    </row>
    <row r="88" spans="1:4" ht="15.75">
      <c r="A88" s="25">
        <v>80</v>
      </c>
      <c r="B88" s="12" t="s">
        <v>178</v>
      </c>
      <c r="C88" s="13">
        <v>5013.51</v>
      </c>
      <c r="D88" s="1"/>
    </row>
    <row r="89" spans="1:4" ht="15.75">
      <c r="A89" s="25">
        <v>81</v>
      </c>
      <c r="B89" s="12" t="s">
        <v>179</v>
      </c>
      <c r="C89" s="13">
        <v>368060.15</v>
      </c>
      <c r="D89" s="1"/>
    </row>
    <row r="90" spans="1:4" ht="15.75">
      <c r="A90" s="26">
        <v>82</v>
      </c>
      <c r="B90" s="12" t="s">
        <v>180</v>
      </c>
      <c r="C90" s="10">
        <v>1594371.9</v>
      </c>
      <c r="D90" s="1"/>
    </row>
    <row r="91" spans="1:4" ht="15.75">
      <c r="A91" s="26">
        <v>83</v>
      </c>
      <c r="B91" s="12" t="s">
        <v>181</v>
      </c>
      <c r="C91" s="10">
        <v>50437.3</v>
      </c>
      <c r="D91" s="1"/>
    </row>
    <row r="92" spans="1:4" ht="15.75">
      <c r="A92" s="26">
        <v>84</v>
      </c>
      <c r="B92" s="12" t="s">
        <v>182</v>
      </c>
      <c r="C92" s="10">
        <v>16727.15</v>
      </c>
      <c r="D92" s="1"/>
    </row>
    <row r="93" spans="1:4" ht="15.75">
      <c r="A93" s="25">
        <v>85</v>
      </c>
      <c r="B93" s="12" t="s">
        <v>183</v>
      </c>
      <c r="C93" s="10">
        <v>49396.41</v>
      </c>
      <c r="D93" s="1"/>
    </row>
    <row r="94" spans="1:4" ht="15.75">
      <c r="A94" s="25">
        <v>86</v>
      </c>
      <c r="B94" s="12" t="s">
        <v>184</v>
      </c>
      <c r="C94" s="10">
        <v>2433.88</v>
      </c>
      <c r="D94" s="1"/>
    </row>
    <row r="95" spans="1:4" ht="15.75">
      <c r="A95" s="26">
        <v>87</v>
      </c>
      <c r="B95" s="12" t="s">
        <v>185</v>
      </c>
      <c r="C95" s="10">
        <v>130605.31</v>
      </c>
      <c r="D95" s="1"/>
    </row>
    <row r="96" spans="1:4" ht="15.75">
      <c r="A96" s="26">
        <v>88</v>
      </c>
      <c r="B96" s="12" t="s">
        <v>186</v>
      </c>
      <c r="C96" s="10">
        <v>89873.82</v>
      </c>
      <c r="D96" s="1"/>
    </row>
    <row r="97" spans="1:4" ht="15.75">
      <c r="A97" s="26">
        <v>89</v>
      </c>
      <c r="B97" s="12" t="s">
        <v>187</v>
      </c>
      <c r="C97" s="10">
        <v>112887.93</v>
      </c>
      <c r="D97" s="1"/>
    </row>
    <row r="98" spans="1:4" ht="15.75">
      <c r="A98" s="25">
        <v>90</v>
      </c>
      <c r="B98" s="9" t="s">
        <v>188</v>
      </c>
      <c r="C98" s="10">
        <v>2036431.9</v>
      </c>
      <c r="D98" s="1"/>
    </row>
    <row r="99" spans="1:4" ht="16.5" thickBot="1">
      <c r="A99" s="25">
        <v>91</v>
      </c>
      <c r="B99" s="14" t="s">
        <v>189</v>
      </c>
      <c r="C99" s="10">
        <v>37516.44</v>
      </c>
      <c r="D99" s="1"/>
    </row>
    <row r="100" spans="1:4" ht="16.5" thickBot="1">
      <c r="A100" s="26"/>
      <c r="B100" s="15" t="s">
        <v>94</v>
      </c>
      <c r="C100" s="16">
        <f>SUM(C9:C99)</f>
        <v>20084612.55</v>
      </c>
      <c r="D100" s="1"/>
    </row>
    <row r="101" spans="1:4" ht="15.75">
      <c r="A101" s="21"/>
      <c r="B101" s="17"/>
      <c r="C101" s="18"/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9"/>
      <c r="C104" s="18"/>
      <c r="D104" s="1"/>
    </row>
    <row r="105" spans="1:4" ht="15.75">
      <c r="A105" s="21"/>
      <c r="B105" s="20"/>
      <c r="C105" s="20"/>
      <c r="D10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E97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190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v>124858.86</v>
      </c>
      <c r="D9" s="1"/>
    </row>
    <row r="10" spans="1:4" ht="15.75">
      <c r="A10" s="26">
        <v>2</v>
      </c>
      <c r="B10" s="29" t="s">
        <v>101</v>
      </c>
      <c r="C10" s="10">
        <v>25262.15</v>
      </c>
      <c r="D10" s="1"/>
    </row>
    <row r="11" spans="1:4" ht="15.75">
      <c r="A11" s="26">
        <v>3</v>
      </c>
      <c r="B11" s="29" t="s">
        <v>100</v>
      </c>
      <c r="C11" s="10">
        <v>80608.74</v>
      </c>
      <c r="D11" s="1"/>
    </row>
    <row r="12" spans="1:4" ht="15.75">
      <c r="A12" s="26">
        <v>4</v>
      </c>
      <c r="B12" s="29" t="s">
        <v>102</v>
      </c>
      <c r="C12" s="10">
        <v>245479.4</v>
      </c>
      <c r="D12" s="1"/>
    </row>
    <row r="13" spans="1:4" ht="15.75">
      <c r="A13" s="25">
        <v>5</v>
      </c>
      <c r="B13" s="29" t="s">
        <v>103</v>
      </c>
      <c r="C13" s="10">
        <v>48644.11</v>
      </c>
      <c r="D13" s="1"/>
    </row>
    <row r="14" spans="1:4" ht="15.75">
      <c r="A14" s="25">
        <v>6</v>
      </c>
      <c r="B14" s="9" t="s">
        <v>104</v>
      </c>
      <c r="C14" s="10">
        <v>75281.76</v>
      </c>
      <c r="D14" s="1"/>
    </row>
    <row r="15" spans="1:4" ht="15.75">
      <c r="A15" s="26">
        <v>7</v>
      </c>
      <c r="B15" s="9" t="s">
        <v>105</v>
      </c>
      <c r="C15" s="10">
        <v>497325.23</v>
      </c>
      <c r="D15" s="1"/>
    </row>
    <row r="16" spans="1:4" ht="15.75">
      <c r="A16" s="26">
        <v>8</v>
      </c>
      <c r="B16" s="9" t="s">
        <v>106</v>
      </c>
      <c r="C16" s="10">
        <v>906572.74</v>
      </c>
      <c r="D16" s="1"/>
    </row>
    <row r="17" spans="1:4" ht="15.75">
      <c r="A17" s="26">
        <v>9</v>
      </c>
      <c r="B17" s="9" t="s">
        <v>107</v>
      </c>
      <c r="C17" s="10">
        <v>32263.44</v>
      </c>
      <c r="D17" s="1"/>
    </row>
    <row r="18" spans="1:4" ht="15.75">
      <c r="A18" s="25">
        <v>10</v>
      </c>
      <c r="B18" s="9" t="s">
        <v>108</v>
      </c>
      <c r="C18" s="10">
        <v>20072.64</v>
      </c>
      <c r="D18" s="1"/>
    </row>
    <row r="19" spans="1:4" ht="15.75">
      <c r="A19" s="25">
        <v>11</v>
      </c>
      <c r="B19" s="9" t="s">
        <v>109</v>
      </c>
      <c r="C19" s="10">
        <v>36818.87</v>
      </c>
      <c r="D19" s="1"/>
    </row>
    <row r="20" spans="1:4" ht="15.75">
      <c r="A20" s="26">
        <v>12</v>
      </c>
      <c r="B20" s="9" t="s">
        <v>110</v>
      </c>
      <c r="C20" s="10">
        <v>25104.65</v>
      </c>
      <c r="D20" s="1"/>
    </row>
    <row r="21" spans="1:4" ht="15.75">
      <c r="A21" s="26">
        <v>13</v>
      </c>
      <c r="B21" s="11" t="s">
        <v>111</v>
      </c>
      <c r="C21" s="10">
        <v>98845.35</v>
      </c>
      <c r="D21" s="1"/>
    </row>
    <row r="22" spans="1:4" ht="15.75">
      <c r="A22" s="26">
        <v>14</v>
      </c>
      <c r="B22" s="11" t="s">
        <v>112</v>
      </c>
      <c r="C22" s="10">
        <v>74382.31</v>
      </c>
      <c r="D22" s="1"/>
    </row>
    <row r="23" spans="1:4" ht="15.75">
      <c r="A23" s="25">
        <v>15</v>
      </c>
      <c r="B23" s="11" t="s">
        <v>113</v>
      </c>
      <c r="C23" s="10">
        <v>16443.84</v>
      </c>
      <c r="D23" s="1"/>
    </row>
    <row r="24" spans="1:4" ht="15.75">
      <c r="A24" s="25">
        <v>16</v>
      </c>
      <c r="B24" s="11" t="s">
        <v>114</v>
      </c>
      <c r="C24" s="10">
        <v>1068186.23</v>
      </c>
      <c r="D24" s="1"/>
    </row>
    <row r="25" spans="1:4" ht="15.75">
      <c r="A25" s="26">
        <v>17</v>
      </c>
      <c r="B25" s="11" t="s">
        <v>115</v>
      </c>
      <c r="C25" s="10">
        <v>54593.66</v>
      </c>
      <c r="D25" s="1"/>
    </row>
    <row r="26" spans="1:4" ht="15.75">
      <c r="A26" s="26">
        <v>18</v>
      </c>
      <c r="B26" s="11" t="s">
        <v>116</v>
      </c>
      <c r="C26" s="10">
        <v>44313.42</v>
      </c>
      <c r="D26" s="1"/>
    </row>
    <row r="27" spans="1:4" ht="15.75">
      <c r="A27" s="26">
        <v>19</v>
      </c>
      <c r="B27" s="11" t="s">
        <v>117</v>
      </c>
      <c r="C27" s="10">
        <v>111400.08</v>
      </c>
      <c r="D27" s="1"/>
    </row>
    <row r="28" spans="1:4" ht="15.75">
      <c r="A28" s="25">
        <v>20</v>
      </c>
      <c r="B28" s="11" t="s">
        <v>118</v>
      </c>
      <c r="C28" s="10">
        <v>28969.59</v>
      </c>
      <c r="D28" s="1"/>
    </row>
    <row r="29" spans="1:4" ht="15.75">
      <c r="A29" s="25">
        <v>21</v>
      </c>
      <c r="B29" s="11" t="s">
        <v>119</v>
      </c>
      <c r="C29" s="10">
        <v>241354.02</v>
      </c>
      <c r="D29" s="1"/>
    </row>
    <row r="30" spans="1:4" ht="15.75">
      <c r="A30" s="26">
        <v>22</v>
      </c>
      <c r="B30" s="11" t="s">
        <v>120</v>
      </c>
      <c r="C30" s="10">
        <v>37816.01</v>
      </c>
      <c r="D30" s="1"/>
    </row>
    <row r="31" spans="1:4" ht="15.75">
      <c r="A31" s="26">
        <v>23</v>
      </c>
      <c r="B31" s="11" t="s">
        <v>121</v>
      </c>
      <c r="C31" s="10">
        <v>1297218.13</v>
      </c>
      <c r="D31" s="1"/>
    </row>
    <row r="32" spans="1:4" ht="15.75">
      <c r="A32" s="26">
        <v>24</v>
      </c>
      <c r="B32" s="11" t="s">
        <v>122</v>
      </c>
      <c r="C32" s="10">
        <v>151420.78</v>
      </c>
      <c r="D32" s="1"/>
    </row>
    <row r="33" spans="1:4" ht="15.75">
      <c r="A33" s="25">
        <v>25</v>
      </c>
      <c r="B33" s="11" t="s">
        <v>123</v>
      </c>
      <c r="C33" s="10">
        <v>20192.17</v>
      </c>
      <c r="D33" s="1"/>
    </row>
    <row r="34" spans="1:4" ht="15.75">
      <c r="A34" s="25">
        <v>26</v>
      </c>
      <c r="B34" s="11" t="s">
        <v>124</v>
      </c>
      <c r="C34" s="10">
        <v>37747.96</v>
      </c>
      <c r="D34" s="1"/>
    </row>
    <row r="35" spans="1:4" ht="15.75">
      <c r="A35" s="26">
        <v>27</v>
      </c>
      <c r="B35" s="12" t="s">
        <v>125</v>
      </c>
      <c r="C35" s="13">
        <v>14414.13</v>
      </c>
      <c r="D35" s="1"/>
    </row>
    <row r="36" spans="1:4" ht="15.75">
      <c r="A36" s="26">
        <v>28</v>
      </c>
      <c r="B36" s="12" t="s">
        <v>126</v>
      </c>
      <c r="C36" s="13">
        <v>94321.01</v>
      </c>
      <c r="D36" s="1"/>
    </row>
    <row r="37" spans="1:4" ht="15.75">
      <c r="A37" s="26">
        <v>29</v>
      </c>
      <c r="B37" s="12" t="s">
        <v>127</v>
      </c>
      <c r="C37" s="13">
        <v>180335.08</v>
      </c>
      <c r="D37" s="1"/>
    </row>
    <row r="38" spans="1:4" ht="15.75">
      <c r="A38" s="25">
        <v>30</v>
      </c>
      <c r="B38" s="12" t="s">
        <v>128</v>
      </c>
      <c r="C38" s="13">
        <v>1142402.07</v>
      </c>
      <c r="D38" s="1"/>
    </row>
    <row r="39" spans="1:4" ht="15.75">
      <c r="A39" s="25">
        <v>31</v>
      </c>
      <c r="B39" s="11" t="s">
        <v>129</v>
      </c>
      <c r="C39" s="13">
        <v>61651.08</v>
      </c>
      <c r="D39" s="1"/>
    </row>
    <row r="40" spans="1:4" ht="15.75">
      <c r="A40" s="26">
        <v>32</v>
      </c>
      <c r="B40" s="12" t="s">
        <v>130</v>
      </c>
      <c r="C40" s="13">
        <v>12038.26</v>
      </c>
      <c r="D40" s="1"/>
    </row>
    <row r="41" spans="1:4" ht="15.75">
      <c r="A41" s="26">
        <v>33</v>
      </c>
      <c r="B41" s="12" t="s">
        <v>131</v>
      </c>
      <c r="C41" s="13">
        <v>51161.15</v>
      </c>
      <c r="D41" s="1"/>
    </row>
    <row r="42" spans="1:4" ht="15.75">
      <c r="A42" s="26">
        <v>34</v>
      </c>
      <c r="B42" s="12" t="s">
        <v>132</v>
      </c>
      <c r="C42" s="13">
        <v>50194.23</v>
      </c>
      <c r="D42" s="1"/>
    </row>
    <row r="43" spans="1:4" ht="15.75">
      <c r="A43" s="25">
        <v>35</v>
      </c>
      <c r="B43" s="12" t="s">
        <v>133</v>
      </c>
      <c r="C43" s="13">
        <v>10980.59</v>
      </c>
      <c r="D43" s="1"/>
    </row>
    <row r="44" spans="1:4" ht="15.75">
      <c r="A44" s="25">
        <v>36</v>
      </c>
      <c r="B44" s="12" t="s">
        <v>134</v>
      </c>
      <c r="C44" s="13">
        <v>199905.39</v>
      </c>
      <c r="D44" s="1"/>
    </row>
    <row r="45" spans="1:4" ht="15.75">
      <c r="A45" s="26">
        <v>37</v>
      </c>
      <c r="B45" s="12" t="s">
        <v>135</v>
      </c>
      <c r="C45" s="13">
        <v>11142.61</v>
      </c>
      <c r="D45" s="1"/>
    </row>
    <row r="46" spans="1:4" ht="15.75">
      <c r="A46" s="26">
        <v>38</v>
      </c>
      <c r="B46" s="12" t="s">
        <v>136</v>
      </c>
      <c r="C46" s="13">
        <v>100447.42</v>
      </c>
      <c r="D46" s="1"/>
    </row>
    <row r="47" spans="1:4" ht="15.75">
      <c r="A47" s="26">
        <v>39</v>
      </c>
      <c r="B47" s="12" t="s">
        <v>137</v>
      </c>
      <c r="C47" s="13">
        <v>2866.31</v>
      </c>
      <c r="D47" s="1"/>
    </row>
    <row r="48" spans="1:4" ht="15.75">
      <c r="A48" s="25">
        <v>40</v>
      </c>
      <c r="B48" s="12" t="s">
        <v>138</v>
      </c>
      <c r="C48" s="13">
        <v>406992.95</v>
      </c>
      <c r="D48" s="1"/>
    </row>
    <row r="49" spans="1:4" ht="15.75">
      <c r="A49" s="25">
        <v>41</v>
      </c>
      <c r="B49" s="12" t="s">
        <v>139</v>
      </c>
      <c r="C49" s="13">
        <v>83454.21</v>
      </c>
      <c r="D49" s="1"/>
    </row>
    <row r="50" spans="1:4" ht="15.75">
      <c r="A50" s="26">
        <v>42</v>
      </c>
      <c r="B50" s="12" t="s">
        <v>140</v>
      </c>
      <c r="C50" s="13">
        <v>23867.29</v>
      </c>
      <c r="D50" s="1"/>
    </row>
    <row r="51" spans="1:4" ht="15.75">
      <c r="A51" s="26">
        <v>43</v>
      </c>
      <c r="B51" s="12" t="s">
        <v>141</v>
      </c>
      <c r="C51" s="13">
        <v>9883.55</v>
      </c>
      <c r="D51" s="1"/>
    </row>
    <row r="52" spans="1:4" ht="15.75">
      <c r="A52" s="26">
        <v>44</v>
      </c>
      <c r="B52" s="12" t="s">
        <v>142</v>
      </c>
      <c r="C52" s="13">
        <v>103311.51</v>
      </c>
      <c r="D52" s="1"/>
    </row>
    <row r="53" spans="1:4" ht="15.75">
      <c r="A53" s="25">
        <v>45</v>
      </c>
      <c r="B53" s="12" t="s">
        <v>143</v>
      </c>
      <c r="C53" s="13">
        <v>8923.63</v>
      </c>
      <c r="D53" s="1"/>
    </row>
    <row r="54" spans="1:4" ht="15.75">
      <c r="A54" s="25">
        <v>46</v>
      </c>
      <c r="B54" s="12" t="s">
        <v>144</v>
      </c>
      <c r="C54" s="13">
        <v>15067.33</v>
      </c>
      <c r="D54" s="1"/>
    </row>
    <row r="55" spans="1:4" ht="15.75">
      <c r="A55" s="26">
        <v>47</v>
      </c>
      <c r="B55" s="12" t="s">
        <v>145</v>
      </c>
      <c r="C55" s="13">
        <v>41635.24</v>
      </c>
      <c r="D55" s="1"/>
    </row>
    <row r="56" spans="1:4" ht="15.75">
      <c r="A56" s="26">
        <v>48</v>
      </c>
      <c r="B56" s="12" t="s">
        <v>146</v>
      </c>
      <c r="C56" s="13">
        <v>7838.06</v>
      </c>
      <c r="D56" s="1"/>
    </row>
    <row r="57" spans="1:4" ht="15.75">
      <c r="A57" s="26">
        <v>49</v>
      </c>
      <c r="B57" s="12" t="s">
        <v>147</v>
      </c>
      <c r="C57" s="13">
        <v>110577.97</v>
      </c>
      <c r="D57" s="1"/>
    </row>
    <row r="58" spans="1:4" ht="15.75">
      <c r="A58" s="25">
        <v>50</v>
      </c>
      <c r="B58" s="12" t="s">
        <v>148</v>
      </c>
      <c r="C58" s="13">
        <v>45090.89</v>
      </c>
      <c r="D58" s="1"/>
    </row>
    <row r="59" spans="1:4" ht="15.75">
      <c r="A59" s="25">
        <v>51</v>
      </c>
      <c r="B59" s="12" t="s">
        <v>149</v>
      </c>
      <c r="C59" s="13">
        <v>9341.98</v>
      </c>
      <c r="D59" s="1"/>
    </row>
    <row r="60" spans="1:4" ht="15.75">
      <c r="A60" s="26">
        <v>52</v>
      </c>
      <c r="B60" s="12" t="s">
        <v>150</v>
      </c>
      <c r="C60" s="13">
        <v>8368.87</v>
      </c>
      <c r="D60" s="1"/>
    </row>
    <row r="61" spans="1:4" ht="15.75">
      <c r="A61" s="26">
        <v>53</v>
      </c>
      <c r="B61" s="12" t="s">
        <v>151</v>
      </c>
      <c r="C61" s="13">
        <v>91949.28</v>
      </c>
      <c r="D61" s="1"/>
    </row>
    <row r="62" spans="1:4" ht="15.75">
      <c r="A62" s="26">
        <v>54</v>
      </c>
      <c r="B62" s="12" t="s">
        <v>152</v>
      </c>
      <c r="C62" s="13">
        <v>40921.9</v>
      </c>
      <c r="D62" s="1"/>
    </row>
    <row r="63" spans="1:4" ht="15.75">
      <c r="A63" s="25">
        <v>55</v>
      </c>
      <c r="B63" s="12" t="s">
        <v>153</v>
      </c>
      <c r="C63" s="13">
        <v>268413.63</v>
      </c>
      <c r="D63" s="1"/>
    </row>
    <row r="64" spans="1:4" ht="15.75">
      <c r="A64" s="25">
        <v>56</v>
      </c>
      <c r="B64" s="12" t="s">
        <v>154</v>
      </c>
      <c r="C64" s="13">
        <v>1215823.79</v>
      </c>
      <c r="D64" s="1"/>
    </row>
    <row r="65" spans="1:4" ht="15.75">
      <c r="A65" s="26">
        <v>57</v>
      </c>
      <c r="B65" s="12" t="s">
        <v>155</v>
      </c>
      <c r="C65" s="13">
        <v>126256.38</v>
      </c>
      <c r="D65" s="1"/>
    </row>
    <row r="66" spans="1:4" ht="15.75">
      <c r="A66" s="26">
        <v>58</v>
      </c>
      <c r="B66" s="12" t="s">
        <v>156</v>
      </c>
      <c r="C66" s="13">
        <v>34972.17</v>
      </c>
      <c r="D66" s="1"/>
    </row>
    <row r="67" spans="1:4" ht="15.75">
      <c r="A67" s="26">
        <v>59</v>
      </c>
      <c r="B67" s="12" t="s">
        <v>157</v>
      </c>
      <c r="C67" s="13">
        <v>122416.29</v>
      </c>
      <c r="D67" s="1"/>
    </row>
    <row r="68" spans="1:4" ht="15.75">
      <c r="A68" s="25">
        <v>60</v>
      </c>
      <c r="B68" s="12" t="s">
        <v>158</v>
      </c>
      <c r="C68" s="13">
        <v>22618.02</v>
      </c>
      <c r="D68" s="1"/>
    </row>
    <row r="69" spans="1:4" ht="15.75">
      <c r="A69" s="25">
        <v>61</v>
      </c>
      <c r="B69" s="12" t="s">
        <v>159</v>
      </c>
      <c r="C69" s="13">
        <v>36520.75</v>
      </c>
      <c r="D69" s="1"/>
    </row>
    <row r="70" spans="1:4" ht="15.75">
      <c r="A70" s="26">
        <v>62</v>
      </c>
      <c r="B70" s="12" t="s">
        <v>160</v>
      </c>
      <c r="C70" s="13">
        <v>9794.09</v>
      </c>
      <c r="D70" s="1"/>
    </row>
    <row r="71" spans="1:4" ht="15.75">
      <c r="A71" s="26">
        <v>63</v>
      </c>
      <c r="B71" s="12" t="s">
        <v>161</v>
      </c>
      <c r="C71" s="13">
        <v>17320</v>
      </c>
      <c r="D71" s="1"/>
    </row>
    <row r="72" spans="1:4" ht="15.75">
      <c r="A72" s="26">
        <v>64</v>
      </c>
      <c r="B72" s="12" t="s">
        <v>162</v>
      </c>
      <c r="C72" s="13">
        <v>132724.87</v>
      </c>
      <c r="D72" s="1"/>
    </row>
    <row r="73" spans="1:4" ht="15.75">
      <c r="A73" s="25">
        <v>65</v>
      </c>
      <c r="B73" s="12" t="s">
        <v>163</v>
      </c>
      <c r="C73" s="13">
        <v>241664.39</v>
      </c>
      <c r="D73" s="1"/>
    </row>
    <row r="74" spans="1:4" ht="15.75">
      <c r="A74" s="25">
        <v>66</v>
      </c>
      <c r="B74" s="12" t="s">
        <v>164</v>
      </c>
      <c r="C74" s="13">
        <v>101214.49</v>
      </c>
      <c r="D74" s="1"/>
    </row>
    <row r="75" spans="1:4" ht="15.75">
      <c r="A75" s="26">
        <v>67</v>
      </c>
      <c r="B75" s="12" t="s">
        <v>165</v>
      </c>
      <c r="C75" s="13">
        <v>43898.97</v>
      </c>
      <c r="D75" s="1"/>
    </row>
    <row r="76" spans="1:4" ht="15.75">
      <c r="A76" s="26">
        <v>68</v>
      </c>
      <c r="B76" s="12" t="s">
        <v>166</v>
      </c>
      <c r="C76" s="13">
        <v>67653.61</v>
      </c>
      <c r="D76" s="1"/>
    </row>
    <row r="77" spans="1:4" ht="15.75">
      <c r="A77" s="26">
        <v>69</v>
      </c>
      <c r="B77" s="12" t="s">
        <v>167</v>
      </c>
      <c r="C77" s="13">
        <v>26647.66</v>
      </c>
      <c r="D77" s="1"/>
    </row>
    <row r="78" spans="1:4" ht="15.75">
      <c r="A78" s="25">
        <v>70</v>
      </c>
      <c r="B78" s="12" t="s">
        <v>168</v>
      </c>
      <c r="C78" s="13">
        <v>12236.47</v>
      </c>
      <c r="D78" s="1"/>
    </row>
    <row r="79" spans="1:4" ht="15.75">
      <c r="A79" s="25">
        <v>71</v>
      </c>
      <c r="B79" s="12" t="s">
        <v>169</v>
      </c>
      <c r="C79" s="13">
        <v>184455.21</v>
      </c>
      <c r="D79" s="1"/>
    </row>
    <row r="80" spans="1:4" ht="15.75">
      <c r="A80" s="26">
        <v>72</v>
      </c>
      <c r="B80" s="12" t="s">
        <v>170</v>
      </c>
      <c r="C80" s="13">
        <v>23869.65</v>
      </c>
      <c r="D80" s="1"/>
    </row>
    <row r="81" spans="1:4" ht="15.75">
      <c r="A81" s="26">
        <v>73</v>
      </c>
      <c r="B81" s="12" t="s">
        <v>171</v>
      </c>
      <c r="C81" s="13">
        <v>91507.09</v>
      </c>
      <c r="D81" s="1"/>
    </row>
    <row r="82" spans="1:4" ht="15.75">
      <c r="A82" s="26">
        <v>74</v>
      </c>
      <c r="B82" s="12" t="s">
        <v>172</v>
      </c>
      <c r="C82" s="13">
        <v>3393287.95</v>
      </c>
      <c r="D82" s="1"/>
    </row>
    <row r="83" spans="1:4" ht="15.75">
      <c r="A83" s="25">
        <v>75</v>
      </c>
      <c r="B83" s="12" t="s">
        <v>173</v>
      </c>
      <c r="C83" s="13">
        <v>519433.17</v>
      </c>
      <c r="D83" s="1"/>
    </row>
    <row r="84" spans="1:4" ht="15.75">
      <c r="A84" s="25">
        <v>76</v>
      </c>
      <c r="B84" s="12" t="s">
        <v>174</v>
      </c>
      <c r="C84" s="13">
        <v>42616.46</v>
      </c>
      <c r="D84" s="1"/>
    </row>
    <row r="85" spans="1:4" ht="15.75">
      <c r="A85" s="26">
        <v>77</v>
      </c>
      <c r="B85" s="12" t="s">
        <v>175</v>
      </c>
      <c r="C85" s="13">
        <v>7526.07</v>
      </c>
      <c r="D85" s="1"/>
    </row>
    <row r="86" spans="1:4" ht="15.75">
      <c r="A86" s="26">
        <v>78</v>
      </c>
      <c r="B86" s="12" t="s">
        <v>176</v>
      </c>
      <c r="C86" s="13">
        <v>22289.75</v>
      </c>
      <c r="D86" s="1"/>
    </row>
    <row r="87" spans="1:4" ht="15.75">
      <c r="A87" s="26">
        <v>79</v>
      </c>
      <c r="B87" s="12" t="s">
        <v>177</v>
      </c>
      <c r="C87" s="13">
        <v>42053.8</v>
      </c>
      <c r="D87" s="1"/>
    </row>
    <row r="88" spans="1:4" ht="15.75">
      <c r="A88" s="25">
        <v>80</v>
      </c>
      <c r="B88" s="12" t="s">
        <v>178</v>
      </c>
      <c r="C88" s="13">
        <v>6503.21</v>
      </c>
      <c r="D88" s="1"/>
    </row>
    <row r="89" spans="1:4" ht="15.75">
      <c r="A89" s="25">
        <v>81</v>
      </c>
      <c r="B89" s="12" t="s">
        <v>179</v>
      </c>
      <c r="C89" s="13">
        <v>409173.18</v>
      </c>
      <c r="D89" s="1"/>
    </row>
    <row r="90" spans="1:4" ht="15.75">
      <c r="A90" s="26">
        <v>82</v>
      </c>
      <c r="B90" s="12" t="s">
        <v>180</v>
      </c>
      <c r="C90" s="10">
        <v>1353238.7</v>
      </c>
      <c r="D90" s="1"/>
    </row>
    <row r="91" spans="1:4" ht="15.75">
      <c r="A91" s="26">
        <v>83</v>
      </c>
      <c r="B91" s="12" t="s">
        <v>181</v>
      </c>
      <c r="C91" s="10">
        <v>50485.17</v>
      </c>
      <c r="D91" s="1"/>
    </row>
    <row r="92" spans="1:4" ht="15.75">
      <c r="A92" s="26">
        <v>84</v>
      </c>
      <c r="B92" s="12" t="s">
        <v>182</v>
      </c>
      <c r="C92" s="10">
        <v>17773.09</v>
      </c>
      <c r="D92" s="1"/>
    </row>
    <row r="93" spans="1:4" ht="15.75">
      <c r="A93" s="25">
        <v>85</v>
      </c>
      <c r="B93" s="12" t="s">
        <v>183</v>
      </c>
      <c r="C93" s="10">
        <v>50985.81</v>
      </c>
      <c r="D93" s="1"/>
    </row>
    <row r="94" spans="1:4" ht="15.75">
      <c r="A94" s="25">
        <v>86</v>
      </c>
      <c r="B94" s="12" t="s">
        <v>184</v>
      </c>
      <c r="C94" s="10">
        <v>2324.96</v>
      </c>
      <c r="D94" s="1"/>
    </row>
    <row r="95" spans="1:4" ht="15.75">
      <c r="A95" s="26">
        <v>87</v>
      </c>
      <c r="B95" s="12" t="s">
        <v>185</v>
      </c>
      <c r="C95" s="10">
        <v>137511.24</v>
      </c>
      <c r="D95" s="1"/>
    </row>
    <row r="96" spans="1:4" ht="15.75">
      <c r="A96" s="26">
        <v>88</v>
      </c>
      <c r="B96" s="12" t="s">
        <v>186</v>
      </c>
      <c r="C96" s="10">
        <v>93878.77</v>
      </c>
      <c r="D96" s="1"/>
    </row>
    <row r="97" spans="1:4" ht="15.75">
      <c r="A97" s="26">
        <v>89</v>
      </c>
      <c r="B97" s="12" t="s">
        <v>187</v>
      </c>
      <c r="C97" s="10">
        <v>118396.81</v>
      </c>
      <c r="D97" s="1"/>
    </row>
    <row r="98" spans="1:4" ht="15.75">
      <c r="A98" s="25">
        <v>90</v>
      </c>
      <c r="B98" s="9" t="s">
        <v>188</v>
      </c>
      <c r="C98" s="10">
        <v>2119837.96</v>
      </c>
      <c r="D98" s="1"/>
    </row>
    <row r="99" spans="1:4" ht="16.5" thickBot="1">
      <c r="A99" s="25">
        <v>91</v>
      </c>
      <c r="B99" s="14" t="s">
        <v>189</v>
      </c>
      <c r="C99" s="10">
        <v>42960.66</v>
      </c>
      <c r="D99" s="1"/>
    </row>
    <row r="100" spans="1:4" ht="16.5" thickBot="1">
      <c r="A100" s="26"/>
      <c r="B100" s="15" t="s">
        <v>94</v>
      </c>
      <c r="C100" s="16">
        <f>SUM(C9:C99)</f>
        <v>19550544.420000006</v>
      </c>
      <c r="D100" s="1"/>
    </row>
    <row r="101" spans="1:4" ht="15.75">
      <c r="A101" s="21"/>
      <c r="B101" s="17"/>
      <c r="C101" s="18"/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9"/>
      <c r="C104" s="18"/>
      <c r="D104" s="1"/>
    </row>
    <row r="105" spans="1:4" ht="15.75">
      <c r="A105" s="21"/>
      <c r="B105" s="20"/>
      <c r="C105" s="20"/>
      <c r="D105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F90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191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v>125658.92</v>
      </c>
      <c r="D9" s="1"/>
    </row>
    <row r="10" spans="1:4" ht="15.75">
      <c r="A10" s="26">
        <v>2</v>
      </c>
      <c r="B10" s="29" t="s">
        <v>101</v>
      </c>
      <c r="C10" s="10">
        <v>17661.26</v>
      </c>
      <c r="D10" s="1"/>
    </row>
    <row r="11" spans="1:4" ht="15.75">
      <c r="A11" s="26">
        <v>3</v>
      </c>
      <c r="B11" s="29" t="s">
        <v>100</v>
      </c>
      <c r="C11" s="10">
        <v>71917.66</v>
      </c>
      <c r="D11" s="1"/>
    </row>
    <row r="12" spans="1:4" ht="15.75">
      <c r="A12" s="26">
        <v>4</v>
      </c>
      <c r="B12" s="29" t="s">
        <v>102</v>
      </c>
      <c r="C12" s="10">
        <v>243136.24</v>
      </c>
      <c r="D12" s="1"/>
    </row>
    <row r="13" spans="1:4" ht="15.75">
      <c r="A13" s="25">
        <v>5</v>
      </c>
      <c r="B13" s="29" t="s">
        <v>103</v>
      </c>
      <c r="C13" s="10">
        <v>37814.79</v>
      </c>
      <c r="D13" s="1"/>
    </row>
    <row r="14" spans="1:4" ht="15.75">
      <c r="A14" s="25">
        <v>6</v>
      </c>
      <c r="B14" s="9" t="s">
        <v>104</v>
      </c>
      <c r="C14" s="10">
        <v>75446.13</v>
      </c>
      <c r="D14" s="1"/>
    </row>
    <row r="15" spans="1:4" ht="15.75">
      <c r="A15" s="26">
        <v>7</v>
      </c>
      <c r="B15" s="9" t="s">
        <v>105</v>
      </c>
      <c r="C15" s="10">
        <v>530427.87</v>
      </c>
      <c r="D15" s="1"/>
    </row>
    <row r="16" spans="1:4" ht="15.75">
      <c r="A16" s="26">
        <v>8</v>
      </c>
      <c r="B16" s="9" t="s">
        <v>106</v>
      </c>
      <c r="C16" s="10">
        <v>1044113.31</v>
      </c>
      <c r="D16" s="1"/>
    </row>
    <row r="17" spans="1:4" ht="15.75">
      <c r="A17" s="26">
        <v>9</v>
      </c>
      <c r="B17" s="9" t="s">
        <v>107</v>
      </c>
      <c r="C17" s="10">
        <v>22880.36</v>
      </c>
      <c r="D17" s="1"/>
    </row>
    <row r="18" spans="1:4" ht="15.75">
      <c r="A18" s="25">
        <v>10</v>
      </c>
      <c r="B18" s="9" t="s">
        <v>108</v>
      </c>
      <c r="C18" s="10">
        <v>18864.39</v>
      </c>
      <c r="D18" s="1"/>
    </row>
    <row r="19" spans="1:4" ht="15.75">
      <c r="A19" s="25">
        <v>11</v>
      </c>
      <c r="B19" s="9" t="s">
        <v>109</v>
      </c>
      <c r="C19" s="10">
        <v>26969.26</v>
      </c>
      <c r="D19" s="1"/>
    </row>
    <row r="20" spans="1:4" ht="15.75">
      <c r="A20" s="26">
        <v>12</v>
      </c>
      <c r="B20" s="9" t="s">
        <v>110</v>
      </c>
      <c r="C20" s="10">
        <v>21620.88</v>
      </c>
      <c r="D20" s="1"/>
    </row>
    <row r="21" spans="1:4" ht="15.75">
      <c r="A21" s="26">
        <v>13</v>
      </c>
      <c r="B21" s="11" t="s">
        <v>111</v>
      </c>
      <c r="C21" s="10">
        <v>69617.08</v>
      </c>
      <c r="D21" s="1"/>
    </row>
    <row r="22" spans="1:4" ht="15.75">
      <c r="A22" s="26">
        <v>14</v>
      </c>
      <c r="B22" s="11" t="s">
        <v>112</v>
      </c>
      <c r="C22" s="10">
        <v>44287.48</v>
      </c>
      <c r="D22" s="1"/>
    </row>
    <row r="23" spans="1:4" ht="15.75">
      <c r="A23" s="25">
        <v>15</v>
      </c>
      <c r="B23" s="11" t="s">
        <v>113</v>
      </c>
      <c r="C23" s="10">
        <v>9913.67</v>
      </c>
      <c r="D23" s="1"/>
    </row>
    <row r="24" spans="1:4" ht="15.75">
      <c r="A24" s="25">
        <v>16</v>
      </c>
      <c r="B24" s="11" t="s">
        <v>114</v>
      </c>
      <c r="C24" s="10">
        <v>1050665.05</v>
      </c>
      <c r="D24" s="1"/>
    </row>
    <row r="25" spans="1:4" ht="15.75">
      <c r="A25" s="26">
        <v>17</v>
      </c>
      <c r="B25" s="11" t="s">
        <v>115</v>
      </c>
      <c r="C25" s="10">
        <v>79316.1</v>
      </c>
      <c r="D25" s="1"/>
    </row>
    <row r="26" spans="1:4" ht="15.75">
      <c r="A26" s="26">
        <v>18</v>
      </c>
      <c r="B26" s="11" t="s">
        <v>116</v>
      </c>
      <c r="C26" s="10">
        <v>34613.48</v>
      </c>
      <c r="D26" s="1"/>
    </row>
    <row r="27" spans="1:4" ht="15.75">
      <c r="A27" s="26">
        <v>19</v>
      </c>
      <c r="B27" s="11" t="s">
        <v>117</v>
      </c>
      <c r="C27" s="10">
        <v>103517.95</v>
      </c>
      <c r="D27" s="1"/>
    </row>
    <row r="28" spans="1:4" ht="15.75">
      <c r="A28" s="25">
        <v>20</v>
      </c>
      <c r="B28" s="11" t="s">
        <v>118</v>
      </c>
      <c r="C28" s="10">
        <v>22348.66</v>
      </c>
      <c r="D28" s="1"/>
    </row>
    <row r="29" spans="1:4" ht="15.75">
      <c r="A29" s="25">
        <v>21</v>
      </c>
      <c r="B29" s="11" t="s">
        <v>119</v>
      </c>
      <c r="C29" s="10">
        <v>271494.15</v>
      </c>
      <c r="D29" s="1"/>
    </row>
    <row r="30" spans="1:4" ht="15.75">
      <c r="A30" s="26">
        <v>22</v>
      </c>
      <c r="B30" s="11" t="s">
        <v>120</v>
      </c>
      <c r="C30" s="10">
        <v>36260.14</v>
      </c>
      <c r="D30" s="1"/>
    </row>
    <row r="31" spans="1:4" ht="15.75">
      <c r="A31" s="26">
        <v>23</v>
      </c>
      <c r="B31" s="11" t="s">
        <v>121</v>
      </c>
      <c r="C31" s="10">
        <v>1114619.41</v>
      </c>
      <c r="D31" s="1"/>
    </row>
    <row r="32" spans="1:4" ht="15.75">
      <c r="A32" s="26">
        <v>24</v>
      </c>
      <c r="B32" s="11" t="s">
        <v>122</v>
      </c>
      <c r="C32" s="10">
        <v>133592.04</v>
      </c>
      <c r="D32" s="1"/>
    </row>
    <row r="33" spans="1:4" ht="15.75">
      <c r="A33" s="25">
        <v>25</v>
      </c>
      <c r="B33" s="11" t="s">
        <v>123</v>
      </c>
      <c r="C33" s="10">
        <v>18127.25</v>
      </c>
      <c r="D33" s="1"/>
    </row>
    <row r="34" spans="1:4" ht="15.75">
      <c r="A34" s="25">
        <v>26</v>
      </c>
      <c r="B34" s="11" t="s">
        <v>124</v>
      </c>
      <c r="C34" s="10">
        <v>35416.35</v>
      </c>
      <c r="D34" s="1"/>
    </row>
    <row r="35" spans="1:4" ht="15.75">
      <c r="A35" s="26">
        <v>27</v>
      </c>
      <c r="B35" s="12" t="s">
        <v>125</v>
      </c>
      <c r="C35" s="13">
        <v>11756.45</v>
      </c>
      <c r="D35" s="1"/>
    </row>
    <row r="36" spans="1:4" ht="15.75">
      <c r="A36" s="26">
        <v>28</v>
      </c>
      <c r="B36" s="12" t="s">
        <v>126</v>
      </c>
      <c r="C36" s="13">
        <v>70494.74</v>
      </c>
      <c r="D36" s="1"/>
    </row>
    <row r="37" spans="1:4" ht="15.75">
      <c r="A37" s="26">
        <v>29</v>
      </c>
      <c r="B37" s="12" t="s">
        <v>127</v>
      </c>
      <c r="C37" s="13">
        <v>154455.98</v>
      </c>
      <c r="D37" s="1"/>
    </row>
    <row r="38" spans="1:4" ht="15.75">
      <c r="A38" s="25">
        <v>30</v>
      </c>
      <c r="B38" s="12" t="s">
        <v>128</v>
      </c>
      <c r="C38" s="13">
        <v>1113117.83</v>
      </c>
      <c r="D38" s="1"/>
    </row>
    <row r="39" spans="1:4" ht="15.75">
      <c r="A39" s="25">
        <v>31</v>
      </c>
      <c r="B39" s="11" t="s">
        <v>129</v>
      </c>
      <c r="C39" s="13">
        <v>58022.15</v>
      </c>
      <c r="D39" s="1"/>
    </row>
    <row r="40" spans="1:4" ht="15.75">
      <c r="A40" s="26">
        <v>32</v>
      </c>
      <c r="B40" s="12" t="s">
        <v>130</v>
      </c>
      <c r="C40" s="13">
        <v>11889.49</v>
      </c>
      <c r="D40" s="1"/>
    </row>
    <row r="41" spans="1:4" ht="15.75">
      <c r="A41" s="26">
        <v>33</v>
      </c>
      <c r="B41" s="12" t="s">
        <v>131</v>
      </c>
      <c r="C41" s="13">
        <v>50580.52</v>
      </c>
      <c r="D41" s="1"/>
    </row>
    <row r="42" spans="1:4" ht="15.75">
      <c r="A42" s="26">
        <v>34</v>
      </c>
      <c r="B42" s="12" t="s">
        <v>132</v>
      </c>
      <c r="C42" s="13">
        <v>43133.69</v>
      </c>
      <c r="D42" s="1"/>
    </row>
    <row r="43" spans="1:4" ht="15.75">
      <c r="A43" s="25">
        <v>35</v>
      </c>
      <c r="B43" s="12" t="s">
        <v>133</v>
      </c>
      <c r="C43" s="13">
        <v>6239.83</v>
      </c>
      <c r="D43" s="1"/>
    </row>
    <row r="44" spans="1:4" ht="15.75">
      <c r="A44" s="25">
        <v>36</v>
      </c>
      <c r="B44" s="12" t="s">
        <v>134</v>
      </c>
      <c r="C44" s="13">
        <v>232981.92</v>
      </c>
      <c r="D44" s="1"/>
    </row>
    <row r="45" spans="1:4" ht="15.75">
      <c r="A45" s="26">
        <v>37</v>
      </c>
      <c r="B45" s="12" t="s">
        <v>135</v>
      </c>
      <c r="C45" s="13">
        <v>9144.19</v>
      </c>
      <c r="D45" s="1"/>
    </row>
    <row r="46" spans="1:4" ht="15.75">
      <c r="A46" s="26">
        <v>38</v>
      </c>
      <c r="B46" s="12" t="s">
        <v>136</v>
      </c>
      <c r="C46" s="13">
        <v>69988.07</v>
      </c>
      <c r="D46" s="1"/>
    </row>
    <row r="47" spans="1:4" ht="15.75">
      <c r="A47" s="26">
        <v>39</v>
      </c>
      <c r="B47" s="12" t="s">
        <v>137</v>
      </c>
      <c r="C47" s="13">
        <v>2311.11</v>
      </c>
      <c r="D47" s="1"/>
    </row>
    <row r="48" spans="1:4" ht="15.75">
      <c r="A48" s="25">
        <v>40</v>
      </c>
      <c r="B48" s="12" t="s">
        <v>138</v>
      </c>
      <c r="C48" s="13">
        <v>385017.41</v>
      </c>
      <c r="D48" s="1"/>
    </row>
    <row r="49" spans="1:4" ht="15.75">
      <c r="A49" s="25">
        <v>41</v>
      </c>
      <c r="B49" s="12" t="s">
        <v>139</v>
      </c>
      <c r="C49" s="13">
        <v>72152.67</v>
      </c>
      <c r="D49" s="1"/>
    </row>
    <row r="50" spans="1:4" ht="15.75">
      <c r="A50" s="26">
        <v>42</v>
      </c>
      <c r="B50" s="12" t="s">
        <v>140</v>
      </c>
      <c r="C50" s="13">
        <v>18320.79</v>
      </c>
      <c r="D50" s="1"/>
    </row>
    <row r="51" spans="1:4" ht="15.75">
      <c r="A51" s="26">
        <v>43</v>
      </c>
      <c r="B51" s="12" t="s">
        <v>141</v>
      </c>
      <c r="C51" s="13">
        <v>11413.63</v>
      </c>
      <c r="D51" s="1"/>
    </row>
    <row r="52" spans="1:4" ht="15.75">
      <c r="A52" s="26">
        <v>44</v>
      </c>
      <c r="B52" s="12" t="s">
        <v>142</v>
      </c>
      <c r="C52" s="13">
        <v>94545.57</v>
      </c>
      <c r="D52" s="1"/>
    </row>
    <row r="53" spans="1:4" ht="15.75">
      <c r="A53" s="25">
        <v>45</v>
      </c>
      <c r="B53" s="12" t="s">
        <v>143</v>
      </c>
      <c r="C53" s="13">
        <v>7223.77</v>
      </c>
      <c r="D53" s="1"/>
    </row>
    <row r="54" spans="1:4" ht="15.75">
      <c r="A54" s="25">
        <v>46</v>
      </c>
      <c r="B54" s="12" t="s">
        <v>144</v>
      </c>
      <c r="C54" s="13">
        <v>11851.94</v>
      </c>
      <c r="D54" s="1"/>
    </row>
    <row r="55" spans="1:4" ht="15.75">
      <c r="A55" s="26">
        <v>47</v>
      </c>
      <c r="B55" s="12" t="s">
        <v>145</v>
      </c>
      <c r="C55" s="13">
        <v>39599.6</v>
      </c>
      <c r="D55" s="1"/>
    </row>
    <row r="56" spans="1:4" ht="15.75">
      <c r="A56" s="26">
        <v>48</v>
      </c>
      <c r="B56" s="12" t="s">
        <v>146</v>
      </c>
      <c r="C56" s="13">
        <v>8147.97</v>
      </c>
      <c r="D56" s="1"/>
    </row>
    <row r="57" spans="1:4" ht="15.75">
      <c r="A57" s="26">
        <v>49</v>
      </c>
      <c r="B57" s="12" t="s">
        <v>147</v>
      </c>
      <c r="C57" s="13">
        <v>84374.49</v>
      </c>
      <c r="D57" s="1"/>
    </row>
    <row r="58" spans="1:4" ht="15.75">
      <c r="A58" s="25">
        <v>50</v>
      </c>
      <c r="B58" s="12" t="s">
        <v>148</v>
      </c>
      <c r="C58" s="13">
        <v>34471.08</v>
      </c>
      <c r="D58" s="1"/>
    </row>
    <row r="59" spans="1:4" ht="15.75">
      <c r="A59" s="25">
        <v>51</v>
      </c>
      <c r="B59" s="12" t="s">
        <v>149</v>
      </c>
      <c r="C59" s="13">
        <v>7358.92</v>
      </c>
      <c r="D59" s="1"/>
    </row>
    <row r="60" spans="1:4" ht="15.75">
      <c r="A60" s="26">
        <v>52</v>
      </c>
      <c r="B60" s="12" t="s">
        <v>150</v>
      </c>
      <c r="C60" s="13">
        <v>348.28</v>
      </c>
      <c r="D60" s="1"/>
    </row>
    <row r="61" spans="1:4" ht="15.75">
      <c r="A61" s="26">
        <v>53</v>
      </c>
      <c r="B61" s="12" t="s">
        <v>151</v>
      </c>
      <c r="C61" s="13">
        <v>82291.76</v>
      </c>
      <c r="D61" s="1"/>
    </row>
    <row r="62" spans="1:4" ht="15.75">
      <c r="A62" s="26">
        <v>54</v>
      </c>
      <c r="B62" s="12" t="s">
        <v>152</v>
      </c>
      <c r="C62" s="13">
        <v>30018.04</v>
      </c>
      <c r="D62" s="1"/>
    </row>
    <row r="63" spans="1:4" ht="15.75">
      <c r="A63" s="25">
        <v>55</v>
      </c>
      <c r="B63" s="12" t="s">
        <v>153</v>
      </c>
      <c r="C63" s="13">
        <v>198002.55</v>
      </c>
      <c r="D63" s="1"/>
    </row>
    <row r="64" spans="1:4" ht="15.75">
      <c r="A64" s="25">
        <v>56</v>
      </c>
      <c r="B64" s="12" t="s">
        <v>154</v>
      </c>
      <c r="C64" s="13">
        <v>2838525.72</v>
      </c>
      <c r="D64" s="1"/>
    </row>
    <row r="65" spans="1:4" ht="15.75">
      <c r="A65" s="26">
        <v>57</v>
      </c>
      <c r="B65" s="12" t="s">
        <v>155</v>
      </c>
      <c r="C65" s="13">
        <v>122046.88</v>
      </c>
      <c r="D65" s="1"/>
    </row>
    <row r="66" spans="1:4" ht="15.75">
      <c r="A66" s="26">
        <v>58</v>
      </c>
      <c r="B66" s="12" t="s">
        <v>156</v>
      </c>
      <c r="C66" s="13">
        <v>41524.12</v>
      </c>
      <c r="D66" s="1"/>
    </row>
    <row r="67" spans="1:4" ht="15.75">
      <c r="A67" s="26">
        <v>59</v>
      </c>
      <c r="B67" s="12" t="s">
        <v>157</v>
      </c>
      <c r="C67" s="13">
        <v>107967.8</v>
      </c>
      <c r="D67" s="1"/>
    </row>
    <row r="68" spans="1:4" ht="15.75">
      <c r="A68" s="25">
        <v>60</v>
      </c>
      <c r="B68" s="12" t="s">
        <v>158</v>
      </c>
      <c r="C68" s="13">
        <v>19007.53</v>
      </c>
      <c r="D68" s="1"/>
    </row>
    <row r="69" spans="1:4" ht="15.75">
      <c r="A69" s="25">
        <v>61</v>
      </c>
      <c r="B69" s="12" t="s">
        <v>159</v>
      </c>
      <c r="C69" s="13">
        <v>27391.13</v>
      </c>
      <c r="D69" s="1"/>
    </row>
    <row r="70" spans="1:4" ht="15.75">
      <c r="A70" s="26">
        <v>62</v>
      </c>
      <c r="B70" s="12" t="s">
        <v>160</v>
      </c>
      <c r="C70" s="13">
        <v>12379.62</v>
      </c>
      <c r="D70" s="1"/>
    </row>
    <row r="71" spans="1:4" ht="15.75">
      <c r="A71" s="26">
        <v>63</v>
      </c>
      <c r="B71" s="12" t="s">
        <v>161</v>
      </c>
      <c r="C71" s="13">
        <v>9796.31</v>
      </c>
      <c r="D71" s="1"/>
    </row>
    <row r="72" spans="1:4" ht="15.75">
      <c r="A72" s="26">
        <v>64</v>
      </c>
      <c r="B72" s="12" t="s">
        <v>162</v>
      </c>
      <c r="C72" s="13">
        <v>146625.71</v>
      </c>
      <c r="D72" s="1"/>
    </row>
    <row r="73" spans="1:4" ht="15.75">
      <c r="A73" s="25">
        <v>65</v>
      </c>
      <c r="B73" s="12" t="s">
        <v>163</v>
      </c>
      <c r="C73" s="13">
        <v>211920.07</v>
      </c>
      <c r="D73" s="1"/>
    </row>
    <row r="74" spans="1:4" ht="15.75">
      <c r="A74" s="25">
        <v>66</v>
      </c>
      <c r="B74" s="12" t="s">
        <v>164</v>
      </c>
      <c r="C74" s="13">
        <v>71612</v>
      </c>
      <c r="D74" s="1"/>
    </row>
    <row r="75" spans="1:4" ht="15.75">
      <c r="A75" s="26">
        <v>67</v>
      </c>
      <c r="B75" s="12" t="s">
        <v>165</v>
      </c>
      <c r="C75" s="13">
        <v>37006.52</v>
      </c>
      <c r="D75" s="1"/>
    </row>
    <row r="76" spans="1:4" ht="15.75">
      <c r="A76" s="26">
        <v>68</v>
      </c>
      <c r="B76" s="12" t="s">
        <v>166</v>
      </c>
      <c r="C76" s="13">
        <v>53082</v>
      </c>
      <c r="D76" s="1"/>
    </row>
    <row r="77" spans="1:4" ht="15.75">
      <c r="A77" s="26">
        <v>69</v>
      </c>
      <c r="B77" s="12" t="s">
        <v>167</v>
      </c>
      <c r="C77" s="13">
        <v>32785.48</v>
      </c>
      <c r="D77" s="1"/>
    </row>
    <row r="78" spans="1:4" ht="15.75">
      <c r="A78" s="25">
        <v>70</v>
      </c>
      <c r="B78" s="12" t="s">
        <v>168</v>
      </c>
      <c r="C78" s="13">
        <v>14105.79</v>
      </c>
      <c r="D78" s="1"/>
    </row>
    <row r="79" spans="1:4" ht="15.75">
      <c r="A79" s="25">
        <v>71</v>
      </c>
      <c r="B79" s="12" t="s">
        <v>169</v>
      </c>
      <c r="C79" s="13">
        <v>156174.24</v>
      </c>
      <c r="D79" s="1"/>
    </row>
    <row r="80" spans="1:4" ht="15.75">
      <c r="A80" s="26">
        <v>72</v>
      </c>
      <c r="B80" s="12" t="s">
        <v>170</v>
      </c>
      <c r="C80" s="13">
        <v>17604.28</v>
      </c>
      <c r="D80" s="1"/>
    </row>
    <row r="81" spans="1:4" ht="15.75">
      <c r="A81" s="26">
        <v>73</v>
      </c>
      <c r="B81" s="12" t="s">
        <v>171</v>
      </c>
      <c r="C81" s="13">
        <v>78920.26</v>
      </c>
      <c r="D81" s="1"/>
    </row>
    <row r="82" spans="1:4" ht="15.75">
      <c r="A82" s="26">
        <v>74</v>
      </c>
      <c r="B82" s="12" t="s">
        <v>172</v>
      </c>
      <c r="C82" s="13">
        <v>3522652.26</v>
      </c>
      <c r="D82" s="1"/>
    </row>
    <row r="83" spans="1:4" ht="15.75">
      <c r="A83" s="25">
        <v>75</v>
      </c>
      <c r="B83" s="12" t="s">
        <v>173</v>
      </c>
      <c r="C83" s="13">
        <v>485397.92</v>
      </c>
      <c r="D83" s="1"/>
    </row>
    <row r="84" spans="1:4" ht="15.75">
      <c r="A84" s="25">
        <v>76</v>
      </c>
      <c r="B84" s="12" t="s">
        <v>174</v>
      </c>
      <c r="C84" s="13">
        <v>32238.66</v>
      </c>
      <c r="D84" s="1"/>
    </row>
    <row r="85" spans="1:4" ht="15.75">
      <c r="A85" s="26">
        <v>77</v>
      </c>
      <c r="B85" s="12" t="s">
        <v>175</v>
      </c>
      <c r="C85" s="13">
        <v>5622.78</v>
      </c>
      <c r="D85" s="1"/>
    </row>
    <row r="86" spans="1:4" ht="15.75">
      <c r="A86" s="26">
        <v>78</v>
      </c>
      <c r="B86" s="12" t="s">
        <v>176</v>
      </c>
      <c r="C86" s="13">
        <v>22706.54</v>
      </c>
      <c r="D86" s="1"/>
    </row>
    <row r="87" spans="1:4" ht="15.75">
      <c r="A87" s="26">
        <v>79</v>
      </c>
      <c r="B87" s="12" t="s">
        <v>177</v>
      </c>
      <c r="C87" s="13">
        <v>29905.97</v>
      </c>
      <c r="D87" s="1"/>
    </row>
    <row r="88" spans="1:4" ht="15.75">
      <c r="A88" s="25">
        <v>80</v>
      </c>
      <c r="B88" s="12" t="s">
        <v>178</v>
      </c>
      <c r="C88" s="13">
        <v>5862.61</v>
      </c>
      <c r="D88" s="1"/>
    </row>
    <row r="89" spans="1:4" ht="15.75">
      <c r="A89" s="25">
        <v>81</v>
      </c>
      <c r="B89" s="12" t="s">
        <v>179</v>
      </c>
      <c r="C89" s="13">
        <v>339752.52</v>
      </c>
      <c r="D89" s="1"/>
    </row>
    <row r="90" spans="1:4" ht="15.75">
      <c r="A90" s="26">
        <v>82</v>
      </c>
      <c r="B90" s="12" t="s">
        <v>180</v>
      </c>
      <c r="C90" s="10">
        <v>1399390.26</v>
      </c>
      <c r="D90" s="1"/>
    </row>
    <row r="91" spans="1:4" ht="15.75">
      <c r="A91" s="26">
        <v>83</v>
      </c>
      <c r="B91" s="12" t="s">
        <v>181</v>
      </c>
      <c r="C91" s="10">
        <v>60221.77</v>
      </c>
      <c r="D91" s="1"/>
    </row>
    <row r="92" spans="1:4" ht="15.75">
      <c r="A92" s="26">
        <v>84</v>
      </c>
      <c r="B92" s="12" t="s">
        <v>182</v>
      </c>
      <c r="C92" s="10">
        <v>16111.04</v>
      </c>
      <c r="D92" s="1"/>
    </row>
    <row r="93" spans="1:4" ht="15.75">
      <c r="A93" s="25">
        <v>85</v>
      </c>
      <c r="B93" s="12" t="s">
        <v>183</v>
      </c>
      <c r="C93" s="10">
        <v>44101.26</v>
      </c>
      <c r="D93" s="1"/>
    </row>
    <row r="94" spans="1:4" ht="15.75">
      <c r="A94" s="25">
        <v>86</v>
      </c>
      <c r="B94" s="12" t="s">
        <v>184</v>
      </c>
      <c r="C94" s="10">
        <v>1153.52</v>
      </c>
      <c r="D94" s="1"/>
    </row>
    <row r="95" spans="1:4" ht="15.75">
      <c r="A95" s="26">
        <v>87</v>
      </c>
      <c r="B95" s="12" t="s">
        <v>185</v>
      </c>
      <c r="C95" s="10">
        <v>136685.58</v>
      </c>
      <c r="D95" s="1"/>
    </row>
    <row r="96" spans="1:4" ht="15.75">
      <c r="A96" s="26">
        <v>88</v>
      </c>
      <c r="B96" s="12" t="s">
        <v>186</v>
      </c>
      <c r="C96" s="10">
        <v>81873.12</v>
      </c>
      <c r="D96" s="1"/>
    </row>
    <row r="97" spans="1:4" ht="15.75">
      <c r="A97" s="26">
        <v>89</v>
      </c>
      <c r="B97" s="12" t="s">
        <v>187</v>
      </c>
      <c r="C97" s="10">
        <v>91326.95</v>
      </c>
      <c r="D97" s="1"/>
    </row>
    <row r="98" spans="1:4" ht="15.75">
      <c r="A98" s="25">
        <v>90</v>
      </c>
      <c r="B98" s="9" t="s">
        <v>188</v>
      </c>
      <c r="C98" s="10">
        <v>2144481.24</v>
      </c>
      <c r="D98" s="1"/>
    </row>
    <row r="99" spans="1:4" ht="16.5" thickBot="1">
      <c r="A99" s="25">
        <v>91</v>
      </c>
      <c r="B99" s="14" t="s">
        <v>189</v>
      </c>
      <c r="C99" s="10">
        <v>31617.89</v>
      </c>
      <c r="D99" s="1"/>
    </row>
    <row r="100" spans="1:4" ht="16.5" thickBot="1">
      <c r="A100" s="26"/>
      <c r="B100" s="15" t="s">
        <v>94</v>
      </c>
      <c r="C100" s="16">
        <f>SUM(C9:C99)</f>
        <v>20629131.67</v>
      </c>
      <c r="D100" s="1"/>
    </row>
    <row r="101" spans="1:4" ht="15.75">
      <c r="A101" s="21"/>
      <c r="B101" s="17"/>
      <c r="C101" s="18"/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9"/>
      <c r="C104" s="18"/>
      <c r="D104" s="1"/>
    </row>
    <row r="105" spans="1:4" ht="15.75">
      <c r="A105" s="21"/>
      <c r="B105" s="20"/>
      <c r="C105" s="20"/>
      <c r="D10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G89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192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v>112468.6</v>
      </c>
      <c r="D9" s="1"/>
    </row>
    <row r="10" spans="1:4" ht="15.75">
      <c r="A10" s="26">
        <v>2</v>
      </c>
      <c r="B10" s="29" t="s">
        <v>101</v>
      </c>
      <c r="C10" s="10">
        <v>20274.35</v>
      </c>
      <c r="D10" s="1"/>
    </row>
    <row r="11" spans="1:4" ht="15.75">
      <c r="A11" s="26">
        <v>3</v>
      </c>
      <c r="B11" s="29" t="s">
        <v>100</v>
      </c>
      <c r="C11" s="10">
        <v>74683.51</v>
      </c>
      <c r="D11" s="1"/>
    </row>
    <row r="12" spans="1:4" ht="15.75">
      <c r="A12" s="26">
        <v>4</v>
      </c>
      <c r="B12" s="29" t="s">
        <v>102</v>
      </c>
      <c r="C12" s="10">
        <v>215012.15</v>
      </c>
      <c r="D12" s="1"/>
    </row>
    <row r="13" spans="1:4" ht="15.75">
      <c r="A13" s="25">
        <v>5</v>
      </c>
      <c r="B13" s="29" t="s">
        <v>103</v>
      </c>
      <c r="C13" s="10">
        <v>37990.54</v>
      </c>
      <c r="D13" s="1"/>
    </row>
    <row r="14" spans="1:4" ht="15.75">
      <c r="A14" s="25">
        <v>6</v>
      </c>
      <c r="B14" s="9" t="s">
        <v>104</v>
      </c>
      <c r="C14" s="10">
        <v>86199.37</v>
      </c>
      <c r="D14" s="1"/>
    </row>
    <row r="15" spans="1:4" ht="15.75">
      <c r="A15" s="26">
        <v>7</v>
      </c>
      <c r="B15" s="9" t="s">
        <v>105</v>
      </c>
      <c r="C15" s="10">
        <v>626077.7</v>
      </c>
      <c r="D15" s="1"/>
    </row>
    <row r="16" spans="1:4" ht="15.75">
      <c r="A16" s="26">
        <v>8</v>
      </c>
      <c r="B16" s="9" t="s">
        <v>106</v>
      </c>
      <c r="C16" s="10">
        <v>985170.24</v>
      </c>
      <c r="D16" s="1"/>
    </row>
    <row r="17" spans="1:4" ht="15.75">
      <c r="A17" s="26">
        <v>9</v>
      </c>
      <c r="B17" s="9" t="s">
        <v>107</v>
      </c>
      <c r="C17" s="10">
        <v>32542.3</v>
      </c>
      <c r="D17" s="1"/>
    </row>
    <row r="18" spans="1:4" ht="15.75">
      <c r="A18" s="25">
        <v>10</v>
      </c>
      <c r="B18" s="9" t="s">
        <v>108</v>
      </c>
      <c r="C18" s="10">
        <v>20797.64</v>
      </c>
      <c r="D18" s="1"/>
    </row>
    <row r="19" spans="1:4" ht="15.75">
      <c r="A19" s="25">
        <v>11</v>
      </c>
      <c r="B19" s="9" t="s">
        <v>109</v>
      </c>
      <c r="C19" s="10">
        <v>33635.41</v>
      </c>
      <c r="D19" s="1"/>
    </row>
    <row r="20" spans="1:4" ht="15.75">
      <c r="A20" s="26">
        <v>12</v>
      </c>
      <c r="B20" s="9" t="s">
        <v>110</v>
      </c>
      <c r="C20" s="10">
        <v>23313.92</v>
      </c>
      <c r="D20" s="1"/>
    </row>
    <row r="21" spans="1:4" ht="15.75">
      <c r="A21" s="26">
        <v>13</v>
      </c>
      <c r="B21" s="11" t="s">
        <v>111</v>
      </c>
      <c r="C21" s="10">
        <v>84149.55</v>
      </c>
      <c r="D21" s="1"/>
    </row>
    <row r="22" spans="1:4" ht="15.75">
      <c r="A22" s="26">
        <v>14</v>
      </c>
      <c r="B22" s="11" t="s">
        <v>112</v>
      </c>
      <c r="C22" s="10">
        <v>68519.06</v>
      </c>
      <c r="D22" s="1"/>
    </row>
    <row r="23" spans="1:4" ht="15.75">
      <c r="A23" s="25">
        <v>15</v>
      </c>
      <c r="B23" s="11" t="s">
        <v>113</v>
      </c>
      <c r="C23" s="10">
        <v>15620.71</v>
      </c>
      <c r="D23" s="1"/>
    </row>
    <row r="24" spans="1:4" ht="15.75">
      <c r="A24" s="25">
        <v>16</v>
      </c>
      <c r="B24" s="11" t="s">
        <v>114</v>
      </c>
      <c r="C24" s="10">
        <v>1085127.42</v>
      </c>
      <c r="D24" s="1"/>
    </row>
    <row r="25" spans="1:4" ht="15.75">
      <c r="A25" s="26">
        <v>17</v>
      </c>
      <c r="B25" s="11" t="s">
        <v>115</v>
      </c>
      <c r="C25" s="10">
        <v>122100.71</v>
      </c>
      <c r="D25" s="1"/>
    </row>
    <row r="26" spans="1:4" ht="15.75">
      <c r="A26" s="26">
        <v>18</v>
      </c>
      <c r="B26" s="11" t="s">
        <v>116</v>
      </c>
      <c r="C26" s="10">
        <v>46852.83</v>
      </c>
      <c r="D26" s="1"/>
    </row>
    <row r="27" spans="1:4" ht="15.75">
      <c r="A27" s="26">
        <v>19</v>
      </c>
      <c r="B27" s="11" t="s">
        <v>117</v>
      </c>
      <c r="C27" s="10">
        <v>115273.58</v>
      </c>
      <c r="D27" s="1"/>
    </row>
    <row r="28" spans="1:4" ht="15.75">
      <c r="A28" s="25">
        <v>20</v>
      </c>
      <c r="B28" s="11" t="s">
        <v>118</v>
      </c>
      <c r="C28" s="10">
        <v>27789.84</v>
      </c>
      <c r="D28" s="1"/>
    </row>
    <row r="29" spans="1:4" ht="15.75">
      <c r="A29" s="25">
        <v>21</v>
      </c>
      <c r="B29" s="11" t="s">
        <v>119</v>
      </c>
      <c r="C29" s="10">
        <v>358364.59</v>
      </c>
      <c r="D29" s="1"/>
    </row>
    <row r="30" spans="1:4" ht="15.75">
      <c r="A30" s="26">
        <v>22</v>
      </c>
      <c r="B30" s="11" t="s">
        <v>120</v>
      </c>
      <c r="C30" s="10">
        <v>42437.68</v>
      </c>
      <c r="D30" s="1"/>
    </row>
    <row r="31" spans="1:4" ht="15.75">
      <c r="A31" s="26">
        <v>23</v>
      </c>
      <c r="B31" s="11" t="s">
        <v>121</v>
      </c>
      <c r="C31" s="10">
        <v>1148887.31</v>
      </c>
      <c r="D31" s="1"/>
    </row>
    <row r="32" spans="1:4" ht="15.75">
      <c r="A32" s="26">
        <v>24</v>
      </c>
      <c r="B32" s="11" t="s">
        <v>122</v>
      </c>
      <c r="C32" s="10">
        <v>125689.28</v>
      </c>
      <c r="D32" s="1"/>
    </row>
    <row r="33" spans="1:4" ht="15.75">
      <c r="A33" s="25">
        <v>25</v>
      </c>
      <c r="B33" s="11" t="s">
        <v>123</v>
      </c>
      <c r="C33" s="10">
        <v>23983.02</v>
      </c>
      <c r="D33" s="1"/>
    </row>
    <row r="34" spans="1:4" ht="15.75">
      <c r="A34" s="25">
        <v>26</v>
      </c>
      <c r="B34" s="11" t="s">
        <v>124</v>
      </c>
      <c r="C34" s="10">
        <v>39140.21</v>
      </c>
      <c r="D34" s="1"/>
    </row>
    <row r="35" spans="1:4" ht="15.75">
      <c r="A35" s="26">
        <v>27</v>
      </c>
      <c r="B35" s="12" t="s">
        <v>125</v>
      </c>
      <c r="C35" s="13">
        <v>13438.77</v>
      </c>
      <c r="D35" s="1"/>
    </row>
    <row r="36" spans="1:4" ht="15.75">
      <c r="A36" s="26">
        <v>28</v>
      </c>
      <c r="B36" s="12" t="s">
        <v>126</v>
      </c>
      <c r="C36" s="13">
        <v>92796.53</v>
      </c>
      <c r="D36" s="1"/>
    </row>
    <row r="37" spans="1:4" ht="15.75">
      <c r="A37" s="26">
        <v>29</v>
      </c>
      <c r="B37" s="12" t="s">
        <v>127</v>
      </c>
      <c r="C37" s="13">
        <v>154252.8</v>
      </c>
      <c r="D37" s="1"/>
    </row>
    <row r="38" spans="1:4" ht="15.75">
      <c r="A38" s="25">
        <v>30</v>
      </c>
      <c r="B38" s="12" t="s">
        <v>128</v>
      </c>
      <c r="C38" s="13">
        <v>968723.87</v>
      </c>
      <c r="D38" s="1"/>
    </row>
    <row r="39" spans="1:4" ht="15.75">
      <c r="A39" s="25">
        <v>31</v>
      </c>
      <c r="B39" s="11" t="s">
        <v>129</v>
      </c>
      <c r="C39" s="13">
        <v>60700.05</v>
      </c>
      <c r="D39" s="1"/>
    </row>
    <row r="40" spans="1:4" ht="15.75">
      <c r="A40" s="26">
        <v>32</v>
      </c>
      <c r="B40" s="12" t="s">
        <v>130</v>
      </c>
      <c r="C40" s="13">
        <v>9514.32</v>
      </c>
      <c r="D40" s="1"/>
    </row>
    <row r="41" spans="1:4" ht="15.75">
      <c r="A41" s="26">
        <v>33</v>
      </c>
      <c r="B41" s="12" t="s">
        <v>131</v>
      </c>
      <c r="C41" s="13">
        <v>55415.8</v>
      </c>
      <c r="D41" s="1"/>
    </row>
    <row r="42" spans="1:4" ht="15.75">
      <c r="A42" s="26">
        <v>34</v>
      </c>
      <c r="B42" s="12" t="s">
        <v>132</v>
      </c>
      <c r="C42" s="13">
        <v>53746.5</v>
      </c>
      <c r="D42" s="1"/>
    </row>
    <row r="43" spans="1:4" ht="15.75">
      <c r="A43" s="25">
        <v>35</v>
      </c>
      <c r="B43" s="12" t="s">
        <v>133</v>
      </c>
      <c r="C43" s="13">
        <v>10764.13</v>
      </c>
      <c r="D43" s="1"/>
    </row>
    <row r="44" spans="1:4" ht="15.75">
      <c r="A44" s="25">
        <v>36</v>
      </c>
      <c r="B44" s="12" t="s">
        <v>134</v>
      </c>
      <c r="C44" s="13">
        <v>290440.09</v>
      </c>
      <c r="D44" s="1"/>
    </row>
    <row r="45" spans="1:4" ht="15.75">
      <c r="A45" s="26">
        <v>37</v>
      </c>
      <c r="B45" s="12" t="s">
        <v>135</v>
      </c>
      <c r="C45" s="13">
        <v>9505.81</v>
      </c>
      <c r="D45" s="1"/>
    </row>
    <row r="46" spans="1:4" ht="15.75">
      <c r="A46" s="26">
        <v>38</v>
      </c>
      <c r="B46" s="12" t="s">
        <v>136</v>
      </c>
      <c r="C46" s="13">
        <v>93425.06</v>
      </c>
      <c r="D46" s="1"/>
    </row>
    <row r="47" spans="1:4" ht="15.75">
      <c r="A47" s="26">
        <v>39</v>
      </c>
      <c r="B47" s="12" t="s">
        <v>137</v>
      </c>
      <c r="C47" s="13">
        <v>2890.35</v>
      </c>
      <c r="D47" s="1"/>
    </row>
    <row r="48" spans="1:4" ht="15.75">
      <c r="A48" s="25">
        <v>40</v>
      </c>
      <c r="B48" s="12" t="s">
        <v>138</v>
      </c>
      <c r="C48" s="13">
        <v>397304.01</v>
      </c>
      <c r="D48" s="1"/>
    </row>
    <row r="49" spans="1:4" ht="15.75">
      <c r="A49" s="25">
        <v>41</v>
      </c>
      <c r="B49" s="12" t="s">
        <v>139</v>
      </c>
      <c r="C49" s="13">
        <v>84318.18</v>
      </c>
      <c r="D49" s="1"/>
    </row>
    <row r="50" spans="1:4" ht="15.75">
      <c r="A50" s="26">
        <v>42</v>
      </c>
      <c r="B50" s="12" t="s">
        <v>140</v>
      </c>
      <c r="C50" s="13">
        <v>22862.62</v>
      </c>
      <c r="D50" s="1"/>
    </row>
    <row r="51" spans="1:4" ht="15.75">
      <c r="A51" s="26">
        <v>43</v>
      </c>
      <c r="B51" s="12" t="s">
        <v>141</v>
      </c>
      <c r="C51" s="13">
        <v>8460.61</v>
      </c>
      <c r="D51" s="1"/>
    </row>
    <row r="52" spans="1:4" ht="15.75">
      <c r="A52" s="26">
        <v>44</v>
      </c>
      <c r="B52" s="12" t="s">
        <v>142</v>
      </c>
      <c r="C52" s="13">
        <v>98833.09</v>
      </c>
      <c r="D52" s="1"/>
    </row>
    <row r="53" spans="1:4" ht="15.75">
      <c r="A53" s="25">
        <v>45</v>
      </c>
      <c r="B53" s="12" t="s">
        <v>143</v>
      </c>
      <c r="C53" s="13">
        <v>12581.59</v>
      </c>
      <c r="D53" s="1"/>
    </row>
    <row r="54" spans="1:4" ht="15.75">
      <c r="A54" s="25">
        <v>46</v>
      </c>
      <c r="B54" s="12" t="s">
        <v>144</v>
      </c>
      <c r="C54" s="13">
        <v>11833.4</v>
      </c>
      <c r="D54" s="1"/>
    </row>
    <row r="55" spans="1:4" ht="15.75">
      <c r="A55" s="26">
        <v>47</v>
      </c>
      <c r="B55" s="12" t="s">
        <v>145</v>
      </c>
      <c r="C55" s="13">
        <v>46054.38</v>
      </c>
      <c r="D55" s="1"/>
    </row>
    <row r="56" spans="1:4" ht="15.75">
      <c r="A56" s="26">
        <v>48</v>
      </c>
      <c r="B56" s="12" t="s">
        <v>146</v>
      </c>
      <c r="C56" s="13">
        <v>10015.44</v>
      </c>
      <c r="D56" s="1"/>
    </row>
    <row r="57" spans="1:4" ht="15.75">
      <c r="A57" s="26">
        <v>49</v>
      </c>
      <c r="B57" s="12" t="s">
        <v>147</v>
      </c>
      <c r="C57" s="13">
        <v>99717.43</v>
      </c>
      <c r="D57" s="1"/>
    </row>
    <row r="58" spans="1:4" ht="15.75">
      <c r="A58" s="25">
        <v>50</v>
      </c>
      <c r="B58" s="12" t="s">
        <v>148</v>
      </c>
      <c r="C58" s="13">
        <v>42309.33</v>
      </c>
      <c r="D58" s="1"/>
    </row>
    <row r="59" spans="1:4" ht="15.75">
      <c r="A59" s="25">
        <v>51</v>
      </c>
      <c r="B59" s="12" t="s">
        <v>149</v>
      </c>
      <c r="C59" s="13">
        <v>7452.32</v>
      </c>
      <c r="D59" s="1"/>
    </row>
    <row r="60" spans="1:4" ht="15.75">
      <c r="A60" s="26">
        <v>52</v>
      </c>
      <c r="B60" s="12" t="s">
        <v>150</v>
      </c>
      <c r="C60" s="13">
        <v>2306</v>
      </c>
      <c r="D60" s="1"/>
    </row>
    <row r="61" spans="1:4" ht="15.75">
      <c r="A61" s="26">
        <v>53</v>
      </c>
      <c r="B61" s="12" t="s">
        <v>151</v>
      </c>
      <c r="C61" s="13">
        <v>102887.8</v>
      </c>
      <c r="D61" s="1"/>
    </row>
    <row r="62" spans="1:4" ht="15.75">
      <c r="A62" s="26">
        <v>54</v>
      </c>
      <c r="B62" s="12" t="s">
        <v>152</v>
      </c>
      <c r="C62" s="13">
        <v>39564.72</v>
      </c>
      <c r="D62" s="1"/>
    </row>
    <row r="63" spans="1:4" ht="15.75">
      <c r="A63" s="25">
        <v>55</v>
      </c>
      <c r="B63" s="12" t="s">
        <v>153</v>
      </c>
      <c r="C63" s="13">
        <v>237937.72</v>
      </c>
      <c r="D63" s="1"/>
    </row>
    <row r="64" spans="1:4" ht="15.75">
      <c r="A64" s="25">
        <v>56</v>
      </c>
      <c r="B64" s="12" t="s">
        <v>154</v>
      </c>
      <c r="C64" s="13">
        <v>2209203.25</v>
      </c>
      <c r="D64" s="1"/>
    </row>
    <row r="65" spans="1:4" ht="15.75">
      <c r="A65" s="26">
        <v>57</v>
      </c>
      <c r="B65" s="12" t="s">
        <v>155</v>
      </c>
      <c r="C65" s="13">
        <v>123772.45</v>
      </c>
      <c r="D65" s="1"/>
    </row>
    <row r="66" spans="1:4" ht="15.75">
      <c r="A66" s="26">
        <v>58</v>
      </c>
      <c r="B66" s="12" t="s">
        <v>156</v>
      </c>
      <c r="C66" s="13">
        <v>43647.78</v>
      </c>
      <c r="D66" s="1"/>
    </row>
    <row r="67" spans="1:4" ht="15.75">
      <c r="A67" s="26">
        <v>59</v>
      </c>
      <c r="B67" s="12" t="s">
        <v>157</v>
      </c>
      <c r="C67" s="13">
        <v>107437.93</v>
      </c>
      <c r="D67" s="1"/>
    </row>
    <row r="68" spans="1:4" ht="15.75">
      <c r="A68" s="25">
        <v>60</v>
      </c>
      <c r="B68" s="12" t="s">
        <v>158</v>
      </c>
      <c r="C68" s="13">
        <v>23317.25</v>
      </c>
      <c r="D68" s="1"/>
    </row>
    <row r="69" spans="1:4" ht="15.75">
      <c r="A69" s="25">
        <v>61</v>
      </c>
      <c r="B69" s="12" t="s">
        <v>159</v>
      </c>
      <c r="C69" s="13">
        <v>33369.56</v>
      </c>
      <c r="D69" s="1"/>
    </row>
    <row r="70" spans="1:4" ht="15.75">
      <c r="A70" s="26">
        <v>62</v>
      </c>
      <c r="B70" s="12" t="s">
        <v>160</v>
      </c>
      <c r="C70" s="13">
        <v>12143.32</v>
      </c>
      <c r="D70" s="1"/>
    </row>
    <row r="71" spans="1:4" ht="15.75">
      <c r="A71" s="26">
        <v>63</v>
      </c>
      <c r="B71" s="12" t="s">
        <v>161</v>
      </c>
      <c r="C71" s="13">
        <v>14592.16</v>
      </c>
      <c r="D71" s="1"/>
    </row>
    <row r="72" spans="1:4" ht="15.75">
      <c r="A72" s="26">
        <v>64</v>
      </c>
      <c r="B72" s="12" t="s">
        <v>162</v>
      </c>
      <c r="C72" s="13">
        <v>168359.71</v>
      </c>
      <c r="D72" s="1"/>
    </row>
    <row r="73" spans="1:4" ht="15.75">
      <c r="A73" s="25">
        <v>65</v>
      </c>
      <c r="B73" s="12" t="s">
        <v>163</v>
      </c>
      <c r="C73" s="13">
        <v>234316.62</v>
      </c>
      <c r="D73" s="1"/>
    </row>
    <row r="74" spans="1:4" ht="15.75">
      <c r="A74" s="25">
        <v>66</v>
      </c>
      <c r="B74" s="12" t="s">
        <v>164</v>
      </c>
      <c r="C74" s="13">
        <v>83526.82</v>
      </c>
      <c r="D74" s="1"/>
    </row>
    <row r="75" spans="1:4" ht="15.75">
      <c r="A75" s="26">
        <v>67</v>
      </c>
      <c r="B75" s="12" t="s">
        <v>165</v>
      </c>
      <c r="C75" s="13">
        <v>47311.06</v>
      </c>
      <c r="D75" s="1"/>
    </row>
    <row r="76" spans="1:4" ht="15.75">
      <c r="A76" s="26">
        <v>68</v>
      </c>
      <c r="B76" s="12" t="s">
        <v>166</v>
      </c>
      <c r="C76" s="13">
        <v>65966.45</v>
      </c>
      <c r="D76" s="1"/>
    </row>
    <row r="77" spans="1:4" ht="15.75">
      <c r="A77" s="26">
        <v>69</v>
      </c>
      <c r="B77" s="12" t="s">
        <v>167</v>
      </c>
      <c r="C77" s="13">
        <v>21601.32</v>
      </c>
      <c r="D77" s="1"/>
    </row>
    <row r="78" spans="1:4" ht="15.75">
      <c r="A78" s="25">
        <v>70</v>
      </c>
      <c r="B78" s="12" t="s">
        <v>168</v>
      </c>
      <c r="C78" s="13">
        <v>14077.75</v>
      </c>
      <c r="D78" s="1"/>
    </row>
    <row r="79" spans="1:4" ht="15.75">
      <c r="A79" s="25">
        <v>71</v>
      </c>
      <c r="B79" s="12" t="s">
        <v>169</v>
      </c>
      <c r="C79" s="13">
        <v>178325.65</v>
      </c>
      <c r="D79" s="1"/>
    </row>
    <row r="80" spans="1:4" ht="15.75">
      <c r="A80" s="26">
        <v>72</v>
      </c>
      <c r="B80" s="12" t="s">
        <v>170</v>
      </c>
      <c r="C80" s="13">
        <v>16444.24</v>
      </c>
      <c r="D80" s="1"/>
    </row>
    <row r="81" spans="1:4" ht="15.75">
      <c r="A81" s="26">
        <v>73</v>
      </c>
      <c r="B81" s="12" t="s">
        <v>171</v>
      </c>
      <c r="C81" s="13">
        <v>82625.25</v>
      </c>
      <c r="D81" s="1"/>
    </row>
    <row r="82" spans="1:4" ht="15.75">
      <c r="A82" s="26">
        <v>74</v>
      </c>
      <c r="B82" s="12" t="s">
        <v>172</v>
      </c>
      <c r="C82" s="13">
        <v>3451915.76</v>
      </c>
      <c r="D82" s="1"/>
    </row>
    <row r="83" spans="1:4" ht="15.75">
      <c r="A83" s="25">
        <v>75</v>
      </c>
      <c r="B83" s="12" t="s">
        <v>173</v>
      </c>
      <c r="C83" s="13">
        <v>485181.68</v>
      </c>
      <c r="D83" s="1"/>
    </row>
    <row r="84" spans="1:4" ht="15.75">
      <c r="A84" s="25">
        <v>76</v>
      </c>
      <c r="B84" s="12" t="s">
        <v>174</v>
      </c>
      <c r="C84" s="13">
        <v>39504.99</v>
      </c>
      <c r="D84" s="1"/>
    </row>
    <row r="85" spans="1:4" ht="15.75">
      <c r="A85" s="26">
        <v>77</v>
      </c>
      <c r="B85" s="12" t="s">
        <v>175</v>
      </c>
      <c r="C85" s="13">
        <v>10404.78</v>
      </c>
      <c r="D85" s="1"/>
    </row>
    <row r="86" spans="1:4" ht="15.75">
      <c r="A86" s="26">
        <v>78</v>
      </c>
      <c r="B86" s="12" t="s">
        <v>176</v>
      </c>
      <c r="C86" s="13">
        <v>26986.77</v>
      </c>
      <c r="D86" s="1"/>
    </row>
    <row r="87" spans="1:4" ht="15.75">
      <c r="A87" s="26">
        <v>79</v>
      </c>
      <c r="B87" s="12" t="s">
        <v>177</v>
      </c>
      <c r="C87" s="13">
        <v>40974.47</v>
      </c>
      <c r="D87" s="1"/>
    </row>
    <row r="88" spans="1:4" ht="15.75">
      <c r="A88" s="25">
        <v>80</v>
      </c>
      <c r="B88" s="12" t="s">
        <v>178</v>
      </c>
      <c r="C88" s="13">
        <v>4318.33</v>
      </c>
      <c r="D88" s="1"/>
    </row>
    <row r="89" spans="1:4" ht="15.75">
      <c r="A89" s="25">
        <v>81</v>
      </c>
      <c r="B89" s="12" t="s">
        <v>179</v>
      </c>
      <c r="C89" s="13">
        <v>381209</v>
      </c>
      <c r="D89" s="1"/>
    </row>
    <row r="90" spans="1:4" ht="15.75">
      <c r="A90" s="26">
        <v>82</v>
      </c>
      <c r="B90" s="12" t="s">
        <v>180</v>
      </c>
      <c r="C90" s="10">
        <v>1444232.21</v>
      </c>
      <c r="D90" s="1"/>
    </row>
    <row r="91" spans="1:4" ht="15.75">
      <c r="A91" s="26">
        <v>83</v>
      </c>
      <c r="B91" s="12" t="s">
        <v>181</v>
      </c>
      <c r="C91" s="10">
        <v>48673.66</v>
      </c>
      <c r="D91" s="1"/>
    </row>
    <row r="92" spans="1:4" ht="15.75">
      <c r="A92" s="26">
        <v>84</v>
      </c>
      <c r="B92" s="12" t="s">
        <v>182</v>
      </c>
      <c r="C92" s="10">
        <v>18631.67</v>
      </c>
      <c r="D92" s="1"/>
    </row>
    <row r="93" spans="1:4" ht="15.75">
      <c r="A93" s="25">
        <v>85</v>
      </c>
      <c r="B93" s="12" t="s">
        <v>183</v>
      </c>
      <c r="C93" s="10">
        <v>46786.43</v>
      </c>
      <c r="D93" s="1"/>
    </row>
    <row r="94" spans="1:4" ht="15.75">
      <c r="A94" s="25">
        <v>86</v>
      </c>
      <c r="B94" s="12" t="s">
        <v>184</v>
      </c>
      <c r="C94" s="10">
        <v>1976.12</v>
      </c>
      <c r="D94" s="1"/>
    </row>
    <row r="95" spans="1:4" ht="15.75">
      <c r="A95" s="26">
        <v>87</v>
      </c>
      <c r="B95" s="12" t="s">
        <v>185</v>
      </c>
      <c r="C95" s="10">
        <v>142135.7</v>
      </c>
      <c r="D95" s="1"/>
    </row>
    <row r="96" spans="1:4" ht="15.75">
      <c r="A96" s="26">
        <v>88</v>
      </c>
      <c r="B96" s="12" t="s">
        <v>186</v>
      </c>
      <c r="C96" s="10">
        <v>80684.56</v>
      </c>
      <c r="D96" s="1"/>
    </row>
    <row r="97" spans="1:4" ht="15.75">
      <c r="A97" s="26">
        <v>89</v>
      </c>
      <c r="B97" s="12" t="s">
        <v>187</v>
      </c>
      <c r="C97" s="10">
        <v>103768.63</v>
      </c>
      <c r="D97" s="1"/>
    </row>
    <row r="98" spans="1:4" ht="15.75">
      <c r="A98" s="25">
        <v>90</v>
      </c>
      <c r="B98" s="9" t="s">
        <v>188</v>
      </c>
      <c r="C98" s="10">
        <v>2129160.03</v>
      </c>
      <c r="D98" s="1"/>
    </row>
    <row r="99" spans="1:4" ht="16.5" thickBot="1">
      <c r="A99" s="25">
        <v>91</v>
      </c>
      <c r="B99" s="14" t="s">
        <v>189</v>
      </c>
      <c r="C99" s="10">
        <v>40464.22</v>
      </c>
      <c r="D99" s="1"/>
    </row>
    <row r="100" spans="1:4" ht="16.5" thickBot="1">
      <c r="A100" s="26"/>
      <c r="B100" s="15" t="s">
        <v>94</v>
      </c>
      <c r="C100" s="16">
        <f>SUM(C9:C99)</f>
        <v>20589201.819999997</v>
      </c>
      <c r="D100" s="1"/>
    </row>
    <row r="101" spans="1:4" ht="15.75">
      <c r="A101" s="21"/>
      <c r="B101" s="17"/>
      <c r="C101" s="18"/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9"/>
      <c r="C104" s="18"/>
      <c r="D104" s="1"/>
    </row>
    <row r="105" spans="1:4" ht="15.75">
      <c r="A105" s="21"/>
      <c r="B105" s="20"/>
      <c r="C105" s="20"/>
      <c r="D105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J21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193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f>113670.43+6219.82</f>
        <v>119890.25</v>
      </c>
      <c r="D9" s="1"/>
    </row>
    <row r="10" spans="1:4" ht="15.75">
      <c r="A10" s="26">
        <v>2</v>
      </c>
      <c r="B10" s="29" t="s">
        <v>101</v>
      </c>
      <c r="C10" s="10">
        <f>17230.26+963.75</f>
        <v>18194.01</v>
      </c>
      <c r="D10" s="1"/>
    </row>
    <row r="11" spans="1:4" ht="15.75">
      <c r="A11" s="26">
        <v>3</v>
      </c>
      <c r="B11" s="29" t="s">
        <v>100</v>
      </c>
      <c r="C11" s="10">
        <f>65222.59+1234.84</f>
        <v>66457.43</v>
      </c>
      <c r="D11" s="1"/>
    </row>
    <row r="12" spans="1:4" ht="15.75">
      <c r="A12" s="26">
        <v>4</v>
      </c>
      <c r="B12" s="29" t="s">
        <v>102</v>
      </c>
      <c r="C12" s="10">
        <f>251463.3+3693.68</f>
        <v>255156.97999999998</v>
      </c>
      <c r="D12" s="1"/>
    </row>
    <row r="13" spans="1:4" ht="15.75">
      <c r="A13" s="25">
        <v>5</v>
      </c>
      <c r="B13" s="29" t="s">
        <v>103</v>
      </c>
      <c r="C13" s="10">
        <f>33464.34+2033.8</f>
        <v>35498.14</v>
      </c>
      <c r="D13" s="1"/>
    </row>
    <row r="14" spans="1:4" ht="15.75">
      <c r="A14" s="25">
        <v>6</v>
      </c>
      <c r="B14" s="9" t="s">
        <v>104</v>
      </c>
      <c r="C14" s="10">
        <f>69997.41+3648.15</f>
        <v>73645.56</v>
      </c>
      <c r="D14" s="1"/>
    </row>
    <row r="15" spans="1:4" ht="15.75">
      <c r="A15" s="26">
        <v>7</v>
      </c>
      <c r="B15" s="9" t="s">
        <v>105</v>
      </c>
      <c r="C15" s="10">
        <f>498316.44+8816.15-1327.29</f>
        <v>505805.30000000005</v>
      </c>
      <c r="D15" s="1"/>
    </row>
    <row r="16" spans="1:4" ht="15.75">
      <c r="A16" s="26">
        <v>8</v>
      </c>
      <c r="B16" s="9" t="s">
        <v>106</v>
      </c>
      <c r="C16" s="10">
        <f>729473.38+32.48</f>
        <v>729505.86</v>
      </c>
      <c r="D16" s="1"/>
    </row>
    <row r="17" spans="1:4" ht="15.75">
      <c r="A17" s="26">
        <v>9</v>
      </c>
      <c r="B17" s="9" t="s">
        <v>107</v>
      </c>
      <c r="C17" s="10">
        <f>25669.34+2169.86</f>
        <v>27839.2</v>
      </c>
      <c r="D17" s="1"/>
    </row>
    <row r="18" spans="1:4" ht="15.75">
      <c r="A18" s="25">
        <v>10</v>
      </c>
      <c r="B18" s="9" t="s">
        <v>108</v>
      </c>
      <c r="C18" s="10">
        <f>17729.12+227.8</f>
        <v>17956.92</v>
      </c>
      <c r="D18" s="1"/>
    </row>
    <row r="19" spans="1:4" ht="15.75">
      <c r="A19" s="25">
        <v>11</v>
      </c>
      <c r="B19" s="9" t="s">
        <v>109</v>
      </c>
      <c r="C19" s="10">
        <f>27131.08+2082.17</f>
        <v>29213.25</v>
      </c>
      <c r="D19" s="1"/>
    </row>
    <row r="20" spans="1:4" ht="15.75">
      <c r="A20" s="26">
        <v>12</v>
      </c>
      <c r="B20" s="9" t="s">
        <v>110</v>
      </c>
      <c r="C20" s="10">
        <f>22445.88+1063.95</f>
        <v>23509.83</v>
      </c>
      <c r="D20" s="1"/>
    </row>
    <row r="21" spans="1:4" ht="15.75">
      <c r="A21" s="26">
        <v>13</v>
      </c>
      <c r="B21" s="11" t="s">
        <v>111</v>
      </c>
      <c r="C21" s="10">
        <f>75927.13+9.69</f>
        <v>75936.82</v>
      </c>
      <c r="D21" s="1"/>
    </row>
    <row r="22" spans="1:4" ht="15.75">
      <c r="A22" s="26">
        <v>14</v>
      </c>
      <c r="B22" s="11" t="s">
        <v>112</v>
      </c>
      <c r="C22" s="10">
        <f>65726.16+3917.07</f>
        <v>69643.23000000001</v>
      </c>
      <c r="D22" s="1"/>
    </row>
    <row r="23" spans="1:4" ht="15.75">
      <c r="A23" s="25">
        <v>15</v>
      </c>
      <c r="B23" s="11" t="s">
        <v>113</v>
      </c>
      <c r="C23" s="10">
        <f>10865.61+1066</f>
        <v>11931.61</v>
      </c>
      <c r="D23" s="1"/>
    </row>
    <row r="24" spans="1:4" ht="15.75">
      <c r="A24" s="25">
        <v>16</v>
      </c>
      <c r="B24" s="11" t="s">
        <v>114</v>
      </c>
      <c r="C24" s="10">
        <f>976970.45+19244.45</f>
        <v>996214.8999999999</v>
      </c>
      <c r="D24" s="1"/>
    </row>
    <row r="25" spans="1:4" ht="15.75">
      <c r="A25" s="26">
        <v>17</v>
      </c>
      <c r="B25" s="11" t="s">
        <v>115</v>
      </c>
      <c r="C25" s="10">
        <f>62198.34+1135.23</f>
        <v>63333.57</v>
      </c>
      <c r="D25" s="1"/>
    </row>
    <row r="26" spans="1:4" ht="15.75">
      <c r="A26" s="26">
        <v>18</v>
      </c>
      <c r="B26" s="11" t="s">
        <v>116</v>
      </c>
      <c r="C26" s="10">
        <f>29001.59+776.58</f>
        <v>29778.170000000002</v>
      </c>
      <c r="D26" s="1"/>
    </row>
    <row r="27" spans="1:4" ht="15.75">
      <c r="A27" s="26">
        <v>19</v>
      </c>
      <c r="B27" s="11" t="s">
        <v>117</v>
      </c>
      <c r="C27" s="10">
        <f>96702.47+1540.58</f>
        <v>98243.05</v>
      </c>
      <c r="D27" s="1"/>
    </row>
    <row r="28" spans="1:4" ht="15.75">
      <c r="A28" s="25">
        <v>20</v>
      </c>
      <c r="B28" s="11" t="s">
        <v>118</v>
      </c>
      <c r="C28" s="10">
        <f>19941.49+921.12</f>
        <v>20862.61</v>
      </c>
      <c r="D28" s="1"/>
    </row>
    <row r="29" spans="1:4" ht="15.75">
      <c r="A29" s="25">
        <v>21</v>
      </c>
      <c r="B29" s="11" t="s">
        <v>119</v>
      </c>
      <c r="C29" s="10">
        <f>262332.67+5187.07</f>
        <v>267519.74</v>
      </c>
      <c r="D29" s="1"/>
    </row>
    <row r="30" spans="1:4" ht="15.75">
      <c r="A30" s="26">
        <v>22</v>
      </c>
      <c r="B30" s="11" t="s">
        <v>120</v>
      </c>
      <c r="C30" s="10">
        <f>34710.65+1158.43</f>
        <v>35869.08</v>
      </c>
      <c r="D30" s="1"/>
    </row>
    <row r="31" spans="1:4" ht="15.75">
      <c r="A31" s="26">
        <v>23</v>
      </c>
      <c r="B31" s="11" t="s">
        <v>121</v>
      </c>
      <c r="C31" s="10">
        <f>1095023.18+18025.07</f>
        <v>1113048.25</v>
      </c>
      <c r="D31" s="1"/>
    </row>
    <row r="32" spans="1:4" ht="15.75">
      <c r="A32" s="26">
        <v>24</v>
      </c>
      <c r="B32" s="11" t="s">
        <v>122</v>
      </c>
      <c r="C32" s="10">
        <f>124030.79+5350.46</f>
        <v>129381.25</v>
      </c>
      <c r="D32" s="1"/>
    </row>
    <row r="33" spans="1:4" ht="15.75">
      <c r="A33" s="25">
        <v>25</v>
      </c>
      <c r="B33" s="11" t="s">
        <v>123</v>
      </c>
      <c r="C33" s="10">
        <f>19670.2+65.06</f>
        <v>19735.260000000002</v>
      </c>
      <c r="D33" s="1"/>
    </row>
    <row r="34" spans="1:4" ht="15.75">
      <c r="A34" s="25">
        <v>26</v>
      </c>
      <c r="B34" s="11" t="s">
        <v>124</v>
      </c>
      <c r="C34" s="10">
        <f>34980.9+765.55</f>
        <v>35746.450000000004</v>
      </c>
      <c r="D34" s="1"/>
    </row>
    <row r="35" spans="1:4" ht="15.75">
      <c r="A35" s="26">
        <v>27</v>
      </c>
      <c r="B35" s="12" t="s">
        <v>125</v>
      </c>
      <c r="C35" s="13">
        <f>11732.68+597.13</f>
        <v>12329.81</v>
      </c>
      <c r="D35" s="1"/>
    </row>
    <row r="36" spans="1:4" ht="15.75">
      <c r="A36" s="26">
        <v>28</v>
      </c>
      <c r="B36" s="12" t="s">
        <v>126</v>
      </c>
      <c r="C36" s="13">
        <f>77765.09+2558.08</f>
        <v>80323.17</v>
      </c>
      <c r="D36" s="1"/>
    </row>
    <row r="37" spans="1:4" ht="15.75">
      <c r="A37" s="26">
        <v>29</v>
      </c>
      <c r="B37" s="12" t="s">
        <v>127</v>
      </c>
      <c r="C37" s="13">
        <f>140891.15+2446.23</f>
        <v>143337.38</v>
      </c>
      <c r="D37" s="1"/>
    </row>
    <row r="38" spans="1:4" ht="15.75">
      <c r="A38" s="25">
        <v>30</v>
      </c>
      <c r="B38" s="12" t="s">
        <v>128</v>
      </c>
      <c r="C38" s="13">
        <f>1074853.05+288.58</f>
        <v>1075141.6300000001</v>
      </c>
      <c r="D38" s="1"/>
    </row>
    <row r="39" spans="1:4" ht="15.75">
      <c r="A39" s="25">
        <v>31</v>
      </c>
      <c r="B39" s="11" t="s">
        <v>129</v>
      </c>
      <c r="C39" s="13">
        <f>57472.28+1354.48</f>
        <v>58826.76</v>
      </c>
      <c r="D39" s="1"/>
    </row>
    <row r="40" spans="1:4" ht="15.75">
      <c r="A40" s="26">
        <v>32</v>
      </c>
      <c r="B40" s="12" t="s">
        <v>130</v>
      </c>
      <c r="C40" s="13">
        <f>9985.98+180.54</f>
        <v>10166.52</v>
      </c>
      <c r="D40" s="1"/>
    </row>
    <row r="41" spans="1:4" ht="15.75">
      <c r="A41" s="26">
        <v>33</v>
      </c>
      <c r="B41" s="12" t="s">
        <v>131</v>
      </c>
      <c r="C41" s="13">
        <f>51314.12+897.56</f>
        <v>52211.68</v>
      </c>
      <c r="D41" s="1"/>
    </row>
    <row r="42" spans="1:4" ht="15.75">
      <c r="A42" s="26">
        <v>34</v>
      </c>
      <c r="B42" s="12" t="s">
        <v>132</v>
      </c>
      <c r="C42" s="13">
        <f>40463.13+626.22</f>
        <v>41089.35</v>
      </c>
      <c r="D42" s="1"/>
    </row>
    <row r="43" spans="1:4" ht="15.75">
      <c r="A43" s="25">
        <v>35</v>
      </c>
      <c r="B43" s="12" t="s">
        <v>133</v>
      </c>
      <c r="C43" s="13">
        <f>9369.94+422.04</f>
        <v>9791.980000000001</v>
      </c>
      <c r="D43" s="1"/>
    </row>
    <row r="44" spans="1:4" ht="15.75">
      <c r="A44" s="25">
        <v>36</v>
      </c>
      <c r="B44" s="12" t="s">
        <v>134</v>
      </c>
      <c r="C44" s="13">
        <f>252233.22+757.53</f>
        <v>252990.75</v>
      </c>
      <c r="D44" s="1"/>
    </row>
    <row r="45" spans="1:4" ht="15.75">
      <c r="A45" s="26">
        <v>37</v>
      </c>
      <c r="B45" s="12" t="s">
        <v>135</v>
      </c>
      <c r="C45" s="13">
        <f>9079.81+254.7</f>
        <v>9334.51</v>
      </c>
      <c r="D45" s="1"/>
    </row>
    <row r="46" spans="1:4" ht="15.75">
      <c r="A46" s="26">
        <v>38</v>
      </c>
      <c r="B46" s="12" t="s">
        <v>136</v>
      </c>
      <c r="C46" s="13">
        <f>74071.38+4691.12</f>
        <v>78762.5</v>
      </c>
      <c r="D46" s="1"/>
    </row>
    <row r="47" spans="1:4" ht="15.75">
      <c r="A47" s="26">
        <v>39</v>
      </c>
      <c r="B47" s="12" t="s">
        <v>137</v>
      </c>
      <c r="C47" s="13">
        <f>2456.84</f>
        <v>2456.84</v>
      </c>
      <c r="D47" s="1"/>
    </row>
    <row r="48" spans="1:4" ht="15.75">
      <c r="A48" s="25">
        <v>40</v>
      </c>
      <c r="B48" s="12" t="s">
        <v>138</v>
      </c>
      <c r="C48" s="13">
        <f>367251.89+5931.38</f>
        <v>373183.27</v>
      </c>
      <c r="D48" s="1"/>
    </row>
    <row r="49" spans="1:4" ht="15.75">
      <c r="A49" s="25">
        <v>41</v>
      </c>
      <c r="B49" s="12" t="s">
        <v>139</v>
      </c>
      <c r="C49" s="13">
        <f>71371.28+2110.8</f>
        <v>73482.08</v>
      </c>
      <c r="D49" s="1"/>
    </row>
    <row r="50" spans="1:4" ht="15.75">
      <c r="A50" s="26">
        <v>42</v>
      </c>
      <c r="B50" s="12" t="s">
        <v>140</v>
      </c>
      <c r="C50" s="13">
        <f>17679.74+562.98</f>
        <v>18242.72</v>
      </c>
      <c r="D50" s="1"/>
    </row>
    <row r="51" spans="1:4" ht="15.75">
      <c r="A51" s="26">
        <v>43</v>
      </c>
      <c r="B51" s="12" t="s">
        <v>141</v>
      </c>
      <c r="C51" s="13">
        <f>7330.17+157.82</f>
        <v>7487.99</v>
      </c>
      <c r="D51" s="1"/>
    </row>
    <row r="52" spans="1:4" ht="15.75">
      <c r="A52" s="26">
        <v>44</v>
      </c>
      <c r="B52" s="12" t="s">
        <v>142</v>
      </c>
      <c r="C52" s="13">
        <f>91571.83+4325.42</f>
        <v>95897.25</v>
      </c>
      <c r="D52" s="1"/>
    </row>
    <row r="53" spans="1:4" ht="15.75">
      <c r="A53" s="25">
        <v>45</v>
      </c>
      <c r="B53" s="12" t="s">
        <v>143</v>
      </c>
      <c r="C53" s="13">
        <f>8590.9+355.84</f>
        <v>8946.74</v>
      </c>
      <c r="D53" s="1"/>
    </row>
    <row r="54" spans="1:4" ht="15.75">
      <c r="A54" s="25">
        <v>46</v>
      </c>
      <c r="B54" s="12" t="s">
        <v>144</v>
      </c>
      <c r="C54" s="13">
        <f>11038.06+1096.82</f>
        <v>12134.88</v>
      </c>
      <c r="D54" s="1"/>
    </row>
    <row r="55" spans="1:4" ht="15.75">
      <c r="A55" s="26">
        <v>47</v>
      </c>
      <c r="B55" s="12" t="s">
        <v>145</v>
      </c>
      <c r="C55" s="13">
        <f>38435.31+1623.81</f>
        <v>40059.119999999995</v>
      </c>
      <c r="D55" s="1"/>
    </row>
    <row r="56" spans="1:4" ht="15.75">
      <c r="A56" s="26">
        <v>48</v>
      </c>
      <c r="B56" s="12" t="s">
        <v>146</v>
      </c>
      <c r="C56" s="13">
        <f>7340.66+26.57</f>
        <v>7367.23</v>
      </c>
      <c r="D56" s="1"/>
    </row>
    <row r="57" spans="1:4" ht="15.75">
      <c r="A57" s="26">
        <v>49</v>
      </c>
      <c r="B57" s="12" t="s">
        <v>147</v>
      </c>
      <c r="C57" s="13">
        <f>81826.24+2718.22</f>
        <v>84544.46</v>
      </c>
      <c r="D57" s="1"/>
    </row>
    <row r="58" spans="1:4" ht="15.75">
      <c r="A58" s="25">
        <v>50</v>
      </c>
      <c r="B58" s="12" t="s">
        <v>148</v>
      </c>
      <c r="C58" s="13">
        <f>35200.22+3470.59</f>
        <v>38670.81</v>
      </c>
      <c r="D58" s="1"/>
    </row>
    <row r="59" spans="1:4" ht="15.75">
      <c r="A59" s="25">
        <v>51</v>
      </c>
      <c r="B59" s="12" t="s">
        <v>149</v>
      </c>
      <c r="C59" s="13">
        <f>2883.33</f>
        <v>2883.33</v>
      </c>
      <c r="D59" s="1"/>
    </row>
    <row r="60" spans="1:4" ht="15.75">
      <c r="A60" s="26">
        <v>52</v>
      </c>
      <c r="B60" s="12" t="s">
        <v>150</v>
      </c>
      <c r="C60" s="13">
        <f>312.52</f>
        <v>312.52</v>
      </c>
      <c r="D60" s="1"/>
    </row>
    <row r="61" spans="1:4" ht="15.75">
      <c r="A61" s="26">
        <v>53</v>
      </c>
      <c r="B61" s="12" t="s">
        <v>151</v>
      </c>
      <c r="C61" s="13">
        <f>88929.27+3450.1</f>
        <v>92379.37000000001</v>
      </c>
      <c r="D61" s="1"/>
    </row>
    <row r="62" spans="1:4" ht="15.75">
      <c r="A62" s="26">
        <v>54</v>
      </c>
      <c r="B62" s="12" t="s">
        <v>152</v>
      </c>
      <c r="C62" s="13">
        <f>28454.79+2848.3</f>
        <v>31303.09</v>
      </c>
      <c r="D62" s="1"/>
    </row>
    <row r="63" spans="1:4" ht="15.75">
      <c r="A63" s="25">
        <v>55</v>
      </c>
      <c r="B63" s="12" t="s">
        <v>153</v>
      </c>
      <c r="C63" s="13">
        <f>225000.41+4258.36</f>
        <v>229258.77</v>
      </c>
      <c r="D63" s="1"/>
    </row>
    <row r="64" spans="1:4" ht="15.75">
      <c r="A64" s="25">
        <v>56</v>
      </c>
      <c r="B64" s="12" t="s">
        <v>154</v>
      </c>
      <c r="C64" s="13">
        <f>1002744.48+21988.8</f>
        <v>1024733.28</v>
      </c>
      <c r="D64" s="1"/>
    </row>
    <row r="65" spans="1:4" ht="15.75">
      <c r="A65" s="26">
        <v>57</v>
      </c>
      <c r="B65" s="12" t="s">
        <v>155</v>
      </c>
      <c r="C65" s="13">
        <f>123375.33+2027.5</f>
        <v>125402.83</v>
      </c>
      <c r="D65" s="1"/>
    </row>
    <row r="66" spans="1:4" ht="15.75">
      <c r="A66" s="26">
        <v>58</v>
      </c>
      <c r="B66" s="12" t="s">
        <v>156</v>
      </c>
      <c r="C66" s="13">
        <f>30434.42+300.51</f>
        <v>30734.929999999997</v>
      </c>
      <c r="D66" s="1"/>
    </row>
    <row r="67" spans="1:4" ht="15.75">
      <c r="A67" s="26">
        <v>59</v>
      </c>
      <c r="B67" s="12" t="s">
        <v>157</v>
      </c>
      <c r="C67" s="13">
        <f>106759.96+2083.65</f>
        <v>108843.61</v>
      </c>
      <c r="D67" s="1"/>
    </row>
    <row r="68" spans="1:4" ht="15.75">
      <c r="A68" s="25">
        <v>60</v>
      </c>
      <c r="B68" s="12" t="s">
        <v>158</v>
      </c>
      <c r="C68" s="13">
        <f>18258.4+404.24</f>
        <v>18662.640000000003</v>
      </c>
      <c r="D68" s="1"/>
    </row>
    <row r="69" spans="1:4" ht="15.75">
      <c r="A69" s="25">
        <v>61</v>
      </c>
      <c r="B69" s="12" t="s">
        <v>159</v>
      </c>
      <c r="C69" s="13">
        <f>30059.36+904.23</f>
        <v>30963.59</v>
      </c>
      <c r="D69" s="1"/>
    </row>
    <row r="70" spans="1:4" ht="15.75">
      <c r="A70" s="26">
        <v>62</v>
      </c>
      <c r="B70" s="12" t="s">
        <v>160</v>
      </c>
      <c r="C70" s="13">
        <f>12005.74+43.04</f>
        <v>12048.78</v>
      </c>
      <c r="D70" s="1"/>
    </row>
    <row r="71" spans="1:4" ht="15.75">
      <c r="A71" s="26">
        <v>63</v>
      </c>
      <c r="B71" s="12" t="s">
        <v>161</v>
      </c>
      <c r="C71" s="13">
        <f>20717.16+15.06</f>
        <v>20732.22</v>
      </c>
      <c r="D71" s="1"/>
    </row>
    <row r="72" spans="1:4" ht="15.75">
      <c r="A72" s="26">
        <v>64</v>
      </c>
      <c r="B72" s="12" t="s">
        <v>162</v>
      </c>
      <c r="C72" s="13">
        <f>153988.7+1556.09</f>
        <v>155544.79</v>
      </c>
      <c r="D72" s="1"/>
    </row>
    <row r="73" spans="1:4" ht="15.75">
      <c r="A73" s="25">
        <v>65</v>
      </c>
      <c r="B73" s="12" t="s">
        <v>163</v>
      </c>
      <c r="C73" s="13">
        <f>209974.35+12636.17</f>
        <v>222610.52000000002</v>
      </c>
      <c r="D73" s="1"/>
    </row>
    <row r="74" spans="1:4" ht="15.75">
      <c r="A74" s="25">
        <v>66</v>
      </c>
      <c r="B74" s="12" t="s">
        <v>164</v>
      </c>
      <c r="C74" s="13">
        <f>68536.63+4623.4</f>
        <v>73160.03</v>
      </c>
      <c r="D74" s="1"/>
    </row>
    <row r="75" spans="1:4" ht="15.75">
      <c r="A75" s="26">
        <v>67</v>
      </c>
      <c r="B75" s="12" t="s">
        <v>165</v>
      </c>
      <c r="C75" s="13">
        <f>35208.31+1668</f>
        <v>36876.31</v>
      </c>
      <c r="D75" s="1"/>
    </row>
    <row r="76" spans="1:4" ht="15.75">
      <c r="A76" s="26">
        <v>68</v>
      </c>
      <c r="B76" s="12" t="s">
        <v>166</v>
      </c>
      <c r="C76" s="13">
        <f>57421.64+4026.14</f>
        <v>61447.78</v>
      </c>
      <c r="D76" s="1"/>
    </row>
    <row r="77" spans="1:4" ht="15.75">
      <c r="A77" s="26">
        <v>69</v>
      </c>
      <c r="B77" s="12" t="s">
        <v>167</v>
      </c>
      <c r="C77" s="13">
        <f>20041.49+1094.35</f>
        <v>21135.84</v>
      </c>
      <c r="D77" s="1"/>
    </row>
    <row r="78" spans="1:4" ht="15.75">
      <c r="A78" s="25">
        <v>70</v>
      </c>
      <c r="B78" s="12" t="s">
        <v>168</v>
      </c>
      <c r="C78" s="13">
        <f>10599.46+231.95</f>
        <v>10831.41</v>
      </c>
      <c r="D78" s="1"/>
    </row>
    <row r="79" spans="1:4" ht="15.75">
      <c r="A79" s="25">
        <v>71</v>
      </c>
      <c r="B79" s="12" t="s">
        <v>169</v>
      </c>
      <c r="C79" s="13">
        <f>159491.52+4997.11</f>
        <v>164488.62999999998</v>
      </c>
      <c r="D79" s="1"/>
    </row>
    <row r="80" spans="1:4" ht="15.75">
      <c r="A80" s="26">
        <v>72</v>
      </c>
      <c r="B80" s="12" t="s">
        <v>170</v>
      </c>
      <c r="C80" s="13">
        <f>16056.06+98.25</f>
        <v>16154.31</v>
      </c>
      <c r="D80" s="1"/>
    </row>
    <row r="81" spans="1:4" ht="15.75">
      <c r="A81" s="26">
        <v>73</v>
      </c>
      <c r="B81" s="12" t="s">
        <v>171</v>
      </c>
      <c r="C81" s="13">
        <f>79335.19+1925.13</f>
        <v>81260.32</v>
      </c>
      <c r="D81" s="1"/>
    </row>
    <row r="82" spans="1:4" ht="15.75">
      <c r="A82" s="26">
        <v>74</v>
      </c>
      <c r="B82" s="12" t="s">
        <v>172</v>
      </c>
      <c r="C82" s="13">
        <f>3062989.28+25328.84</f>
        <v>3088318.1199999996</v>
      </c>
      <c r="D82" s="1"/>
    </row>
    <row r="83" spans="1:4" ht="15.75">
      <c r="A83" s="25">
        <v>75</v>
      </c>
      <c r="B83" s="12" t="s">
        <v>173</v>
      </c>
      <c r="C83" s="13">
        <f>462381.99+7075.85</f>
        <v>469457.83999999997</v>
      </c>
      <c r="D83" s="1"/>
    </row>
    <row r="84" spans="1:4" ht="15.75">
      <c r="A84" s="25">
        <v>76</v>
      </c>
      <c r="B84" s="12" t="s">
        <v>174</v>
      </c>
      <c r="C84" s="13">
        <f>33712.06+2567.51</f>
        <v>36279.57</v>
      </c>
      <c r="D84" s="1"/>
    </row>
    <row r="85" spans="1:4" ht="15.75">
      <c r="A85" s="26">
        <v>77</v>
      </c>
      <c r="B85" s="12" t="s">
        <v>175</v>
      </c>
      <c r="C85" s="13">
        <f>11275.01+146.37</f>
        <v>11421.380000000001</v>
      </c>
      <c r="D85" s="1"/>
    </row>
    <row r="86" spans="1:4" ht="15.75">
      <c r="A86" s="26">
        <v>78</v>
      </c>
      <c r="B86" s="12" t="s">
        <v>176</v>
      </c>
      <c r="C86" s="13">
        <f>23644.65+480.48</f>
        <v>24125.13</v>
      </c>
      <c r="D86" s="1"/>
    </row>
    <row r="87" spans="1:4" ht="15.75">
      <c r="A87" s="26">
        <v>79</v>
      </c>
      <c r="B87" s="12" t="s">
        <v>177</v>
      </c>
      <c r="C87" s="13">
        <f>30491.75+1712.49</f>
        <v>32204.24</v>
      </c>
      <c r="D87" s="1"/>
    </row>
    <row r="88" spans="1:4" ht="15.75">
      <c r="A88" s="25">
        <v>80</v>
      </c>
      <c r="B88" s="12" t="s">
        <v>178</v>
      </c>
      <c r="C88" s="13">
        <v>3165.09</v>
      </c>
      <c r="D88" s="1"/>
    </row>
    <row r="89" spans="1:4" ht="15.75">
      <c r="A89" s="25">
        <v>81</v>
      </c>
      <c r="B89" s="12" t="s">
        <v>179</v>
      </c>
      <c r="C89" s="13">
        <f>343359.35+12267.62</f>
        <v>355626.97</v>
      </c>
      <c r="D89" s="1"/>
    </row>
    <row r="90" spans="1:4" ht="15.75">
      <c r="A90" s="26">
        <v>82</v>
      </c>
      <c r="B90" s="12" t="s">
        <v>180</v>
      </c>
      <c r="C90" s="10">
        <f>1193547.9+14820.8</f>
        <v>1208368.7</v>
      </c>
      <c r="D90" s="1"/>
    </row>
    <row r="91" spans="1:4" ht="15.75">
      <c r="A91" s="26">
        <v>83</v>
      </c>
      <c r="B91" s="12" t="s">
        <v>181</v>
      </c>
      <c r="C91" s="10">
        <f>39268.63+1519.17</f>
        <v>40787.799999999996</v>
      </c>
      <c r="D91" s="1"/>
    </row>
    <row r="92" spans="1:4" ht="15.75">
      <c r="A92" s="26">
        <v>84</v>
      </c>
      <c r="B92" s="12" t="s">
        <v>182</v>
      </c>
      <c r="C92" s="10">
        <f>15917.89+282.76</f>
        <v>16200.65</v>
      </c>
      <c r="D92" s="1"/>
    </row>
    <row r="93" spans="1:4" ht="15.75">
      <c r="A93" s="25">
        <v>85</v>
      </c>
      <c r="B93" s="12" t="s">
        <v>183</v>
      </c>
      <c r="C93" s="10">
        <f>41676.58+1646.35</f>
        <v>43322.93</v>
      </c>
      <c r="D93" s="1"/>
    </row>
    <row r="94" spans="1:4" ht="15.75">
      <c r="A94" s="25">
        <v>86</v>
      </c>
      <c r="B94" s="12" t="s">
        <v>184</v>
      </c>
      <c r="C94" s="10">
        <f>1350.65+0</f>
        <v>1350.65</v>
      </c>
      <c r="D94" s="1"/>
    </row>
    <row r="95" spans="1:4" ht="15.75">
      <c r="A95" s="26">
        <v>87</v>
      </c>
      <c r="B95" s="12" t="s">
        <v>185</v>
      </c>
      <c r="C95" s="10">
        <f>156526.78+365.88</f>
        <v>156892.66</v>
      </c>
      <c r="D95" s="1"/>
    </row>
    <row r="96" spans="1:4" ht="15.75">
      <c r="A96" s="26">
        <v>88</v>
      </c>
      <c r="B96" s="12" t="s">
        <v>186</v>
      </c>
      <c r="C96" s="10">
        <f>84756.78+4215.72</f>
        <v>88972.5</v>
      </c>
      <c r="D96" s="1"/>
    </row>
    <row r="97" spans="1:4" ht="15.75">
      <c r="A97" s="26">
        <v>89</v>
      </c>
      <c r="B97" s="12" t="s">
        <v>187</v>
      </c>
      <c r="C97" s="10">
        <f>102603.44+3393.85</f>
        <v>105997.29000000001</v>
      </c>
      <c r="D97" s="1"/>
    </row>
    <row r="98" spans="1:4" ht="15.75">
      <c r="A98" s="25">
        <v>90</v>
      </c>
      <c r="B98" s="9" t="s">
        <v>188</v>
      </c>
      <c r="C98" s="10">
        <f>2105250.99+9169.15</f>
        <v>2114420.14</v>
      </c>
      <c r="D98" s="1"/>
    </row>
    <row r="99" spans="1:4" ht="16.5" thickBot="1">
      <c r="A99" s="25">
        <v>91</v>
      </c>
      <c r="B99" s="14" t="s">
        <v>189</v>
      </c>
      <c r="C99" s="10">
        <f>36906.44+795.23</f>
        <v>37701.670000000006</v>
      </c>
      <c r="D99" s="1"/>
    </row>
    <row r="100" spans="1:4" ht="16.5" thickBot="1">
      <c r="A100" s="26"/>
      <c r="B100" s="15" t="s">
        <v>94</v>
      </c>
      <c r="C100" s="16">
        <f>SUM(C9:C99)</f>
        <v>17863078.38</v>
      </c>
      <c r="D100" s="1"/>
    </row>
    <row r="101" spans="1:4" ht="15.75">
      <c r="A101" s="21"/>
      <c r="B101" s="17"/>
      <c r="C101" s="18"/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9"/>
      <c r="C104" s="18"/>
      <c r="D104" s="1"/>
    </row>
    <row r="105" spans="1:4" ht="15.75">
      <c r="A105" s="21"/>
      <c r="B105" s="20"/>
      <c r="C105" s="20"/>
      <c r="D105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D107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194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v>140898.78</v>
      </c>
      <c r="D9" s="1"/>
    </row>
    <row r="10" spans="1:4" ht="15.75">
      <c r="A10" s="26">
        <v>2</v>
      </c>
      <c r="B10" s="29" t="s">
        <v>101</v>
      </c>
      <c r="C10" s="10">
        <v>19900.35</v>
      </c>
      <c r="D10" s="1"/>
    </row>
    <row r="11" spans="1:4" ht="15.75">
      <c r="A11" s="26">
        <v>3</v>
      </c>
      <c r="B11" s="29" t="s">
        <v>100</v>
      </c>
      <c r="C11" s="10">
        <v>68552.27</v>
      </c>
      <c r="D11" s="1"/>
    </row>
    <row r="12" spans="1:4" ht="15.75">
      <c r="A12" s="26">
        <v>4</v>
      </c>
      <c r="B12" s="29" t="s">
        <v>102</v>
      </c>
      <c r="C12" s="10">
        <v>217949.66</v>
      </c>
      <c r="D12" s="1"/>
    </row>
    <row r="13" spans="1:4" ht="15.75">
      <c r="A13" s="25">
        <v>5</v>
      </c>
      <c r="B13" s="29" t="s">
        <v>103</v>
      </c>
      <c r="C13" s="10">
        <v>35082.22</v>
      </c>
      <c r="D13" s="1"/>
    </row>
    <row r="14" spans="1:4" ht="15.75">
      <c r="A14" s="25">
        <v>6</v>
      </c>
      <c r="B14" s="9" t="s">
        <v>104</v>
      </c>
      <c r="C14" s="10">
        <v>77876.02</v>
      </c>
      <c r="D14" s="1"/>
    </row>
    <row r="15" spans="1:4" ht="15.75">
      <c r="A15" s="26">
        <v>7</v>
      </c>
      <c r="B15" s="9" t="s">
        <v>105</v>
      </c>
      <c r="C15" s="10">
        <v>611706.4</v>
      </c>
      <c r="D15" s="1"/>
    </row>
    <row r="16" spans="1:4" ht="15.75">
      <c r="A16" s="26">
        <v>8</v>
      </c>
      <c r="B16" s="9" t="s">
        <v>106</v>
      </c>
      <c r="C16" s="10">
        <v>1161281.57</v>
      </c>
      <c r="D16" s="1"/>
    </row>
    <row r="17" spans="1:4" ht="15.75">
      <c r="A17" s="26">
        <v>9</v>
      </c>
      <c r="B17" s="9" t="s">
        <v>107</v>
      </c>
      <c r="C17" s="10">
        <v>26938.12</v>
      </c>
      <c r="D17" s="1"/>
    </row>
    <row r="18" spans="1:4" ht="15.75">
      <c r="A18" s="25">
        <v>10</v>
      </c>
      <c r="B18" s="9" t="s">
        <v>108</v>
      </c>
      <c r="C18" s="10">
        <v>22818.84</v>
      </c>
      <c r="D18" s="1"/>
    </row>
    <row r="19" spans="1:4" ht="15.75">
      <c r="A19" s="25">
        <v>11</v>
      </c>
      <c r="B19" s="9" t="s">
        <v>109</v>
      </c>
      <c r="C19" s="10">
        <v>31283.88</v>
      </c>
      <c r="D19" s="1"/>
    </row>
    <row r="20" spans="1:4" ht="15.75">
      <c r="A20" s="26">
        <v>12</v>
      </c>
      <c r="B20" s="9" t="s">
        <v>110</v>
      </c>
      <c r="C20" s="10">
        <v>23826.37</v>
      </c>
      <c r="D20" s="1"/>
    </row>
    <row r="21" spans="1:4" ht="15.75">
      <c r="A21" s="26">
        <v>13</v>
      </c>
      <c r="B21" s="11" t="s">
        <v>111</v>
      </c>
      <c r="C21" s="10">
        <v>56522.28</v>
      </c>
      <c r="D21" s="1"/>
    </row>
    <row r="22" spans="1:4" ht="15.75">
      <c r="A22" s="26">
        <v>14</v>
      </c>
      <c r="B22" s="11" t="s">
        <v>112</v>
      </c>
      <c r="C22" s="10">
        <v>74731.67</v>
      </c>
      <c r="D22" s="1"/>
    </row>
    <row r="23" spans="1:4" ht="15.75">
      <c r="A23" s="25">
        <v>15</v>
      </c>
      <c r="B23" s="11" t="s">
        <v>113</v>
      </c>
      <c r="C23" s="10">
        <v>14764.82</v>
      </c>
      <c r="D23" s="1"/>
    </row>
    <row r="24" spans="1:4" ht="15.75">
      <c r="A24" s="25">
        <v>16</v>
      </c>
      <c r="B24" s="11" t="s">
        <v>114</v>
      </c>
      <c r="C24" s="10">
        <v>1113384.54</v>
      </c>
      <c r="D24" s="1"/>
    </row>
    <row r="25" spans="1:4" ht="15.75">
      <c r="A25" s="26">
        <v>17</v>
      </c>
      <c r="B25" s="11" t="s">
        <v>115</v>
      </c>
      <c r="C25" s="10">
        <v>108554.66</v>
      </c>
      <c r="D25" s="1"/>
    </row>
    <row r="26" spans="1:4" ht="15.75">
      <c r="A26" s="26">
        <v>18</v>
      </c>
      <c r="B26" s="11" t="s">
        <v>116</v>
      </c>
      <c r="C26" s="10">
        <v>37343.27</v>
      </c>
      <c r="D26" s="1"/>
    </row>
    <row r="27" spans="1:4" ht="15.75">
      <c r="A27" s="26">
        <v>19</v>
      </c>
      <c r="B27" s="11" t="s">
        <v>117</v>
      </c>
      <c r="C27" s="10">
        <v>101825.49</v>
      </c>
      <c r="D27" s="1"/>
    </row>
    <row r="28" spans="1:4" ht="15.75">
      <c r="A28" s="25">
        <v>20</v>
      </c>
      <c r="B28" s="11" t="s">
        <v>118</v>
      </c>
      <c r="C28" s="10">
        <v>25069.4</v>
      </c>
      <c r="D28" s="1"/>
    </row>
    <row r="29" spans="1:4" ht="15.75">
      <c r="A29" s="25">
        <v>21</v>
      </c>
      <c r="B29" s="11" t="s">
        <v>119</v>
      </c>
      <c r="C29" s="10">
        <v>293994.51</v>
      </c>
      <c r="D29" s="1"/>
    </row>
    <row r="30" spans="1:4" ht="15.75">
      <c r="A30" s="26">
        <v>22</v>
      </c>
      <c r="B30" s="11" t="s">
        <v>120</v>
      </c>
      <c r="C30" s="10">
        <v>38958.73</v>
      </c>
      <c r="D30" s="1"/>
    </row>
    <row r="31" spans="1:4" ht="15.75">
      <c r="A31" s="26">
        <v>23</v>
      </c>
      <c r="B31" s="11" t="s">
        <v>121</v>
      </c>
      <c r="C31" s="10">
        <v>1125000.43</v>
      </c>
      <c r="D31" s="1"/>
    </row>
    <row r="32" spans="1:4" ht="15.75">
      <c r="A32" s="26">
        <v>24</v>
      </c>
      <c r="B32" s="11" t="s">
        <v>122</v>
      </c>
      <c r="C32" s="10">
        <v>210061.76</v>
      </c>
      <c r="D32" s="1"/>
    </row>
    <row r="33" spans="1:4" ht="15.75">
      <c r="A33" s="25">
        <v>25</v>
      </c>
      <c r="B33" s="11" t="s">
        <v>123</v>
      </c>
      <c r="C33" s="10">
        <v>20247.62</v>
      </c>
      <c r="D33" s="1"/>
    </row>
    <row r="34" spans="1:4" ht="15.75">
      <c r="A34" s="25">
        <v>26</v>
      </c>
      <c r="B34" s="11" t="s">
        <v>124</v>
      </c>
      <c r="C34" s="10">
        <v>57546.37</v>
      </c>
      <c r="D34" s="1"/>
    </row>
    <row r="35" spans="1:4" ht="15.75">
      <c r="A35" s="26">
        <v>27</v>
      </c>
      <c r="B35" s="12" t="s">
        <v>125</v>
      </c>
      <c r="C35" s="13">
        <v>11287.65</v>
      </c>
      <c r="D35" s="1"/>
    </row>
    <row r="36" spans="1:4" ht="15.75">
      <c r="A36" s="26">
        <v>28</v>
      </c>
      <c r="B36" s="12" t="s">
        <v>126</v>
      </c>
      <c r="C36" s="13">
        <v>86472.92</v>
      </c>
      <c r="D36" s="1"/>
    </row>
    <row r="37" spans="1:4" ht="15.75">
      <c r="A37" s="26">
        <v>29</v>
      </c>
      <c r="B37" s="12" t="s">
        <v>127</v>
      </c>
      <c r="C37" s="13">
        <v>169690.86</v>
      </c>
      <c r="D37" s="1"/>
    </row>
    <row r="38" spans="1:4" ht="15.75">
      <c r="A38" s="25">
        <v>30</v>
      </c>
      <c r="B38" s="12" t="s">
        <v>128</v>
      </c>
      <c r="C38" s="13">
        <v>1090719.7</v>
      </c>
      <c r="D38" s="1"/>
    </row>
    <row r="39" spans="1:4" ht="15.75">
      <c r="A39" s="25">
        <v>31</v>
      </c>
      <c r="B39" s="11" t="s">
        <v>129</v>
      </c>
      <c r="C39" s="13">
        <v>38960.46</v>
      </c>
      <c r="D39" s="1"/>
    </row>
    <row r="40" spans="1:4" ht="15.75">
      <c r="A40" s="26">
        <v>32</v>
      </c>
      <c r="B40" s="12" t="s">
        <v>130</v>
      </c>
      <c r="C40" s="13">
        <v>10832.2</v>
      </c>
      <c r="D40" s="1"/>
    </row>
    <row r="41" spans="1:4" ht="15.75">
      <c r="A41" s="26">
        <v>33</v>
      </c>
      <c r="B41" s="12" t="s">
        <v>131</v>
      </c>
      <c r="C41" s="13">
        <v>58106.43</v>
      </c>
      <c r="D41" s="1"/>
    </row>
    <row r="42" spans="1:4" ht="15.75">
      <c r="A42" s="26">
        <v>34</v>
      </c>
      <c r="B42" s="12" t="s">
        <v>132</v>
      </c>
      <c r="C42" s="13">
        <v>54772.83</v>
      </c>
      <c r="D42" s="1"/>
    </row>
    <row r="43" spans="1:4" ht="15.75">
      <c r="A43" s="25">
        <v>35</v>
      </c>
      <c r="B43" s="12" t="s">
        <v>133</v>
      </c>
      <c r="C43" s="13">
        <v>9062.79</v>
      </c>
      <c r="D43" s="1"/>
    </row>
    <row r="44" spans="1:4" ht="15.75">
      <c r="A44" s="25">
        <v>36</v>
      </c>
      <c r="B44" s="12" t="s">
        <v>134</v>
      </c>
      <c r="C44" s="13">
        <v>280952.61</v>
      </c>
      <c r="D44" s="1"/>
    </row>
    <row r="45" spans="1:4" ht="15.75">
      <c r="A45" s="26">
        <v>37</v>
      </c>
      <c r="B45" s="12" t="s">
        <v>135</v>
      </c>
      <c r="C45" s="13">
        <v>9912.57</v>
      </c>
      <c r="D45" s="1"/>
    </row>
    <row r="46" spans="1:4" ht="15.75">
      <c r="A46" s="26">
        <v>38</v>
      </c>
      <c r="B46" s="12" t="s">
        <v>136</v>
      </c>
      <c r="C46" s="13">
        <v>87628.63</v>
      </c>
      <c r="D46" s="1"/>
    </row>
    <row r="47" spans="1:4" ht="15.75">
      <c r="A47" s="26">
        <v>39</v>
      </c>
      <c r="B47" s="12" t="s">
        <v>137</v>
      </c>
      <c r="C47" s="13">
        <v>3332.74</v>
      </c>
      <c r="D47" s="1"/>
    </row>
    <row r="48" spans="1:4" ht="15.75">
      <c r="A48" s="25">
        <v>40</v>
      </c>
      <c r="B48" s="12" t="s">
        <v>138</v>
      </c>
      <c r="C48" s="13">
        <v>404459.56</v>
      </c>
      <c r="D48" s="1"/>
    </row>
    <row r="49" spans="1:4" ht="15.75">
      <c r="A49" s="25">
        <v>41</v>
      </c>
      <c r="B49" s="12" t="s">
        <v>139</v>
      </c>
      <c r="C49" s="13">
        <v>80898.04</v>
      </c>
      <c r="D49" s="1"/>
    </row>
    <row r="50" spans="1:4" ht="15.75">
      <c r="A50" s="26">
        <v>42</v>
      </c>
      <c r="B50" s="12" t="s">
        <v>140</v>
      </c>
      <c r="C50" s="13">
        <v>19401.41</v>
      </c>
      <c r="D50" s="1"/>
    </row>
    <row r="51" spans="1:4" ht="15.75">
      <c r="A51" s="26">
        <v>43</v>
      </c>
      <c r="B51" s="12" t="s">
        <v>141</v>
      </c>
      <c r="C51" s="13">
        <v>11840.56</v>
      </c>
      <c r="D51" s="1"/>
    </row>
    <row r="52" spans="1:4" ht="15.75">
      <c r="A52" s="26">
        <v>44</v>
      </c>
      <c r="B52" s="12" t="s">
        <v>142</v>
      </c>
      <c r="C52" s="13">
        <v>92941.77</v>
      </c>
      <c r="D52" s="1"/>
    </row>
    <row r="53" spans="1:4" ht="15.75">
      <c r="A53" s="25">
        <v>45</v>
      </c>
      <c r="B53" s="12" t="s">
        <v>143</v>
      </c>
      <c r="C53" s="13">
        <v>6856.95</v>
      </c>
      <c r="D53" s="1"/>
    </row>
    <row r="54" spans="1:4" ht="15.75">
      <c r="A54" s="25">
        <v>46</v>
      </c>
      <c r="B54" s="12" t="s">
        <v>144</v>
      </c>
      <c r="C54" s="13">
        <v>12720.05</v>
      </c>
      <c r="D54" s="1"/>
    </row>
    <row r="55" spans="1:4" ht="15.75">
      <c r="A55" s="26">
        <v>47</v>
      </c>
      <c r="B55" s="12" t="s">
        <v>145</v>
      </c>
      <c r="C55" s="13">
        <v>44591.32</v>
      </c>
      <c r="D55" s="1"/>
    </row>
    <row r="56" spans="1:4" ht="15.75">
      <c r="A56" s="26">
        <v>48</v>
      </c>
      <c r="B56" s="12" t="s">
        <v>146</v>
      </c>
      <c r="C56" s="13">
        <v>8678.66</v>
      </c>
      <c r="D56" s="1"/>
    </row>
    <row r="57" spans="1:4" ht="15.75">
      <c r="A57" s="26">
        <v>49</v>
      </c>
      <c r="B57" s="12" t="s">
        <v>147</v>
      </c>
      <c r="C57" s="13">
        <v>96165.62</v>
      </c>
      <c r="D57" s="1"/>
    </row>
    <row r="58" spans="1:4" ht="15.75">
      <c r="A58" s="25">
        <v>50</v>
      </c>
      <c r="B58" s="12" t="s">
        <v>148</v>
      </c>
      <c r="C58" s="13">
        <v>37303.96</v>
      </c>
      <c r="D58" s="1"/>
    </row>
    <row r="59" spans="1:4" ht="15.75">
      <c r="A59" s="25">
        <v>51</v>
      </c>
      <c r="B59" s="12" t="s">
        <v>149</v>
      </c>
      <c r="C59" s="13">
        <v>4684.09</v>
      </c>
      <c r="D59" s="1"/>
    </row>
    <row r="60" spans="1:4" ht="15.75">
      <c r="A60" s="26">
        <v>52</v>
      </c>
      <c r="B60" s="12" t="s">
        <v>150</v>
      </c>
      <c r="C60" s="13">
        <v>0</v>
      </c>
      <c r="D60" s="1"/>
    </row>
    <row r="61" spans="1:4" ht="15.75">
      <c r="A61" s="26">
        <v>53</v>
      </c>
      <c r="B61" s="12" t="s">
        <v>151</v>
      </c>
      <c r="C61" s="13">
        <v>93872.19</v>
      </c>
      <c r="D61" s="1"/>
    </row>
    <row r="62" spans="1:4" ht="15.75">
      <c r="A62" s="26">
        <v>54</v>
      </c>
      <c r="B62" s="12" t="s">
        <v>152</v>
      </c>
      <c r="C62" s="13">
        <v>36981.28</v>
      </c>
      <c r="D62" s="1"/>
    </row>
    <row r="63" spans="1:4" ht="15.75">
      <c r="A63" s="25">
        <v>55</v>
      </c>
      <c r="B63" s="12" t="s">
        <v>153</v>
      </c>
      <c r="C63" s="13">
        <v>250583.88</v>
      </c>
      <c r="D63" s="1"/>
    </row>
    <row r="64" spans="1:4" ht="15.75">
      <c r="A64" s="25">
        <v>56</v>
      </c>
      <c r="B64" s="12" t="s">
        <v>154</v>
      </c>
      <c r="C64" s="13">
        <v>1889724.57</v>
      </c>
      <c r="D64" s="1"/>
    </row>
    <row r="65" spans="1:4" ht="15.75">
      <c r="A65" s="26">
        <v>57</v>
      </c>
      <c r="B65" s="12" t="s">
        <v>155</v>
      </c>
      <c r="C65" s="13">
        <v>106041.37</v>
      </c>
      <c r="D65" s="1"/>
    </row>
    <row r="66" spans="1:4" ht="15.75">
      <c r="A66" s="26">
        <v>58</v>
      </c>
      <c r="B66" s="12" t="s">
        <v>156</v>
      </c>
      <c r="C66" s="13">
        <v>46018.62</v>
      </c>
      <c r="D66" s="1"/>
    </row>
    <row r="67" spans="1:4" ht="15.75">
      <c r="A67" s="26">
        <v>59</v>
      </c>
      <c r="B67" s="12" t="s">
        <v>157</v>
      </c>
      <c r="C67" s="13">
        <v>101485.76</v>
      </c>
      <c r="D67" s="1"/>
    </row>
    <row r="68" spans="1:4" ht="15.75">
      <c r="A68" s="25">
        <v>60</v>
      </c>
      <c r="B68" s="12" t="s">
        <v>158</v>
      </c>
      <c r="C68" s="13">
        <v>19448.06</v>
      </c>
      <c r="D68" s="1"/>
    </row>
    <row r="69" spans="1:4" ht="15.75">
      <c r="A69" s="25">
        <v>61</v>
      </c>
      <c r="B69" s="12" t="s">
        <v>159</v>
      </c>
      <c r="C69" s="13">
        <v>30557.04</v>
      </c>
      <c r="D69" s="1"/>
    </row>
    <row r="70" spans="1:4" ht="15.75">
      <c r="A70" s="26">
        <v>62</v>
      </c>
      <c r="B70" s="12" t="s">
        <v>160</v>
      </c>
      <c r="C70" s="13">
        <v>17918.6</v>
      </c>
      <c r="D70" s="1"/>
    </row>
    <row r="71" spans="1:4" ht="15.75">
      <c r="A71" s="26">
        <v>63</v>
      </c>
      <c r="B71" s="12" t="s">
        <v>161</v>
      </c>
      <c r="C71" s="13">
        <v>19599.12</v>
      </c>
      <c r="D71" s="1"/>
    </row>
    <row r="72" spans="1:4" ht="15.75">
      <c r="A72" s="26">
        <v>64</v>
      </c>
      <c r="B72" s="12" t="s">
        <v>162</v>
      </c>
      <c r="C72" s="13">
        <v>146515.66</v>
      </c>
      <c r="D72" s="1"/>
    </row>
    <row r="73" spans="1:4" ht="15.75">
      <c r="A73" s="25">
        <v>65</v>
      </c>
      <c r="B73" s="12" t="s">
        <v>163</v>
      </c>
      <c r="C73" s="13">
        <v>192831.58</v>
      </c>
      <c r="D73" s="1"/>
    </row>
    <row r="74" spans="1:4" ht="15.75">
      <c r="A74" s="25">
        <v>66</v>
      </c>
      <c r="B74" s="12" t="s">
        <v>164</v>
      </c>
      <c r="C74" s="13">
        <v>73277.83</v>
      </c>
      <c r="D74" s="1"/>
    </row>
    <row r="75" spans="1:4" ht="15.75">
      <c r="A75" s="26">
        <v>67</v>
      </c>
      <c r="B75" s="12" t="s">
        <v>165</v>
      </c>
      <c r="C75" s="13">
        <v>43587.98</v>
      </c>
      <c r="D75" s="1"/>
    </row>
    <row r="76" spans="1:4" ht="15.75">
      <c r="A76" s="26">
        <v>68</v>
      </c>
      <c r="B76" s="12" t="s">
        <v>166</v>
      </c>
      <c r="C76" s="13">
        <v>58026.3</v>
      </c>
      <c r="D76" s="1"/>
    </row>
    <row r="77" spans="1:4" ht="15.75">
      <c r="A77" s="26">
        <v>69</v>
      </c>
      <c r="B77" s="12" t="s">
        <v>167</v>
      </c>
      <c r="C77" s="13">
        <v>21512.8</v>
      </c>
      <c r="D77" s="1"/>
    </row>
    <row r="78" spans="1:4" ht="15.75">
      <c r="A78" s="25">
        <v>70</v>
      </c>
      <c r="B78" s="12" t="s">
        <v>168</v>
      </c>
      <c r="C78" s="13">
        <v>12161.71</v>
      </c>
      <c r="D78" s="1"/>
    </row>
    <row r="79" spans="1:4" ht="15.75">
      <c r="A79" s="25">
        <v>71</v>
      </c>
      <c r="B79" s="12" t="s">
        <v>169</v>
      </c>
      <c r="C79" s="13">
        <v>184943.14</v>
      </c>
      <c r="D79" s="1"/>
    </row>
    <row r="80" spans="1:4" ht="15.75">
      <c r="A80" s="26">
        <v>72</v>
      </c>
      <c r="B80" s="12" t="s">
        <v>170</v>
      </c>
      <c r="C80" s="13">
        <v>17127.68</v>
      </c>
      <c r="D80" s="1"/>
    </row>
    <row r="81" spans="1:4" ht="15.75">
      <c r="A81" s="26">
        <v>73</v>
      </c>
      <c r="B81" s="12" t="s">
        <v>171</v>
      </c>
      <c r="C81" s="13">
        <v>85848.32</v>
      </c>
      <c r="D81" s="1"/>
    </row>
    <row r="82" spans="1:4" ht="15.75">
      <c r="A82" s="26">
        <v>74</v>
      </c>
      <c r="B82" s="12" t="s">
        <v>172</v>
      </c>
      <c r="C82" s="13">
        <v>3526874.84</v>
      </c>
      <c r="D82" s="1"/>
    </row>
    <row r="83" spans="1:4" ht="15.75">
      <c r="A83" s="25">
        <v>75</v>
      </c>
      <c r="B83" s="12" t="s">
        <v>173</v>
      </c>
      <c r="C83" s="13">
        <v>541152.44</v>
      </c>
      <c r="D83" s="1"/>
    </row>
    <row r="84" spans="1:4" ht="15.75">
      <c r="A84" s="25">
        <v>76</v>
      </c>
      <c r="B84" s="12" t="s">
        <v>174</v>
      </c>
      <c r="C84" s="13">
        <v>35181.46</v>
      </c>
      <c r="D84" s="1"/>
    </row>
    <row r="85" spans="1:4" ht="15.75">
      <c r="A85" s="26">
        <v>77</v>
      </c>
      <c r="B85" s="12" t="s">
        <v>175</v>
      </c>
      <c r="C85" s="13">
        <v>12597.03</v>
      </c>
      <c r="D85" s="1"/>
    </row>
    <row r="86" spans="1:4" ht="15.75">
      <c r="A86" s="26">
        <v>78</v>
      </c>
      <c r="B86" s="12" t="s">
        <v>176</v>
      </c>
      <c r="C86" s="13">
        <v>24291.75</v>
      </c>
      <c r="D86" s="1"/>
    </row>
    <row r="87" spans="1:4" ht="15.75">
      <c r="A87" s="26">
        <v>79</v>
      </c>
      <c r="B87" s="12" t="s">
        <v>177</v>
      </c>
      <c r="C87" s="13">
        <v>43185.55</v>
      </c>
      <c r="D87" s="1"/>
    </row>
    <row r="88" spans="1:4" ht="15.75">
      <c r="A88" s="25">
        <v>80</v>
      </c>
      <c r="B88" s="12" t="s">
        <v>178</v>
      </c>
      <c r="C88" s="13">
        <v>0</v>
      </c>
      <c r="D88" s="1"/>
    </row>
    <row r="89" spans="1:4" ht="15.75">
      <c r="A89" s="25">
        <v>81</v>
      </c>
      <c r="B89" s="12" t="s">
        <v>179</v>
      </c>
      <c r="C89" s="13">
        <v>392795.64</v>
      </c>
      <c r="D89" s="1"/>
    </row>
    <row r="90" spans="1:4" ht="15.75">
      <c r="A90" s="26">
        <v>82</v>
      </c>
      <c r="B90" s="12" t="s">
        <v>180</v>
      </c>
      <c r="C90" s="10">
        <v>1469473.93</v>
      </c>
      <c r="D90" s="1"/>
    </row>
    <row r="91" spans="1:4" ht="15.75">
      <c r="A91" s="26">
        <v>83</v>
      </c>
      <c r="B91" s="12" t="s">
        <v>181</v>
      </c>
      <c r="C91" s="10">
        <v>48826.79</v>
      </c>
      <c r="D91" s="1"/>
    </row>
    <row r="92" spans="1:4" ht="15.75">
      <c r="A92" s="26">
        <v>84</v>
      </c>
      <c r="B92" s="12" t="s">
        <v>182</v>
      </c>
      <c r="C92" s="10">
        <v>15451.68</v>
      </c>
      <c r="D92" s="1"/>
    </row>
    <row r="93" spans="1:4" ht="15.75">
      <c r="A93" s="25">
        <v>85</v>
      </c>
      <c r="B93" s="12" t="s">
        <v>183</v>
      </c>
      <c r="C93" s="10">
        <v>43324.04</v>
      </c>
      <c r="D93" s="1"/>
    </row>
    <row r="94" spans="1:4" ht="15.75">
      <c r="A94" s="25">
        <v>86</v>
      </c>
      <c r="B94" s="12" t="s">
        <v>184</v>
      </c>
      <c r="C94" s="10">
        <v>0</v>
      </c>
      <c r="D94" s="1"/>
    </row>
    <row r="95" spans="1:4" ht="15.75">
      <c r="A95" s="26">
        <v>87</v>
      </c>
      <c r="B95" s="12" t="s">
        <v>185</v>
      </c>
      <c r="C95" s="10">
        <v>109438.59</v>
      </c>
      <c r="D95" s="1"/>
    </row>
    <row r="96" spans="1:4" ht="15.75">
      <c r="A96" s="26">
        <v>88</v>
      </c>
      <c r="B96" s="12" t="s">
        <v>186</v>
      </c>
      <c r="C96" s="10">
        <v>94841.41</v>
      </c>
      <c r="D96" s="1"/>
    </row>
    <row r="97" spans="1:4" ht="15.75">
      <c r="A97" s="26">
        <v>89</v>
      </c>
      <c r="B97" s="12" t="s">
        <v>187</v>
      </c>
      <c r="C97" s="10">
        <v>93142.22</v>
      </c>
      <c r="D97" s="1"/>
    </row>
    <row r="98" spans="1:4" ht="15.75">
      <c r="A98" s="25">
        <v>90</v>
      </c>
      <c r="B98" s="9" t="s">
        <v>188</v>
      </c>
      <c r="C98" s="10">
        <v>3561569.94</v>
      </c>
      <c r="D98" s="1"/>
    </row>
    <row r="99" spans="1:4" ht="16.5" thickBot="1">
      <c r="A99" s="25">
        <v>91</v>
      </c>
      <c r="B99" s="14" t="s">
        <v>189</v>
      </c>
      <c r="C99" s="10">
        <v>37405.11</v>
      </c>
      <c r="D99" s="1"/>
    </row>
    <row r="100" spans="1:4" ht="16.5" thickBot="1">
      <c r="A100" s="26"/>
      <c r="B100" s="15" t="s">
        <v>94</v>
      </c>
      <c r="C100" s="16">
        <f>SUM(C9:C99)</f>
        <v>21946010.32</v>
      </c>
      <c r="D100" s="1"/>
    </row>
    <row r="101" spans="1:4" ht="15.75">
      <c r="A101" s="21"/>
      <c r="B101" s="17"/>
      <c r="C101" s="18"/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9"/>
      <c r="C104" s="18"/>
      <c r="D104" s="1"/>
    </row>
    <row r="105" spans="1:4" ht="15.75">
      <c r="A105" s="21"/>
      <c r="B105" s="20"/>
      <c r="C105" s="20"/>
      <c r="D105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C100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195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v>104063.69</v>
      </c>
      <c r="D9" s="1"/>
    </row>
    <row r="10" spans="1:4" ht="15.75">
      <c r="A10" s="26">
        <v>2</v>
      </c>
      <c r="B10" s="29" t="s">
        <v>101</v>
      </c>
      <c r="C10" s="10">
        <v>17677.49</v>
      </c>
      <c r="D10" s="1"/>
    </row>
    <row r="11" spans="1:4" ht="15.75">
      <c r="A11" s="26">
        <v>3</v>
      </c>
      <c r="B11" s="29" t="s">
        <v>100</v>
      </c>
      <c r="C11" s="10">
        <v>62317.85</v>
      </c>
      <c r="D11" s="1"/>
    </row>
    <row r="12" spans="1:4" ht="15.75">
      <c r="A12" s="26">
        <v>4</v>
      </c>
      <c r="B12" s="29" t="s">
        <v>102</v>
      </c>
      <c r="C12" s="10">
        <v>202639.32</v>
      </c>
      <c r="D12" s="1"/>
    </row>
    <row r="13" spans="1:4" ht="15.75">
      <c r="A13" s="25">
        <v>5</v>
      </c>
      <c r="B13" s="29" t="s">
        <v>103</v>
      </c>
      <c r="C13" s="10">
        <v>33618.62</v>
      </c>
      <c r="D13" s="1"/>
    </row>
    <row r="14" spans="1:4" ht="15.75">
      <c r="A14" s="25">
        <v>6</v>
      </c>
      <c r="B14" s="9" t="s">
        <v>104</v>
      </c>
      <c r="C14" s="10">
        <v>62007.29</v>
      </c>
      <c r="D14" s="1"/>
    </row>
    <row r="15" spans="1:4" ht="15.75">
      <c r="A15" s="26">
        <v>7</v>
      </c>
      <c r="B15" s="9" t="s">
        <v>105</v>
      </c>
      <c r="C15" s="10">
        <v>526059.36</v>
      </c>
      <c r="D15" s="1"/>
    </row>
    <row r="16" spans="1:4" ht="15.75">
      <c r="A16" s="26">
        <v>8</v>
      </c>
      <c r="B16" s="9" t="s">
        <v>106</v>
      </c>
      <c r="C16" s="10">
        <v>1032964.76</v>
      </c>
      <c r="D16" s="1"/>
    </row>
    <row r="17" spans="1:4" ht="15.75">
      <c r="A17" s="26">
        <v>9</v>
      </c>
      <c r="B17" s="9" t="s">
        <v>107</v>
      </c>
      <c r="C17" s="10">
        <v>24432.66</v>
      </c>
      <c r="D17" s="1"/>
    </row>
    <row r="18" spans="1:4" ht="15.75">
      <c r="A18" s="25">
        <v>10</v>
      </c>
      <c r="B18" s="9" t="s">
        <v>108</v>
      </c>
      <c r="C18" s="10">
        <v>20202.44</v>
      </c>
      <c r="D18" s="1"/>
    </row>
    <row r="19" spans="1:4" ht="15.75">
      <c r="A19" s="25">
        <v>11</v>
      </c>
      <c r="B19" s="9" t="s">
        <v>109</v>
      </c>
      <c r="C19" s="10">
        <v>30137.06</v>
      </c>
      <c r="D19" s="1"/>
    </row>
    <row r="20" spans="1:4" ht="15.75">
      <c r="A20" s="26">
        <v>12</v>
      </c>
      <c r="B20" s="9" t="s">
        <v>110</v>
      </c>
      <c r="C20" s="10">
        <v>22111.45</v>
      </c>
      <c r="D20" s="1"/>
    </row>
    <row r="21" spans="1:4" ht="15.75">
      <c r="A21" s="26">
        <v>13</v>
      </c>
      <c r="B21" s="11" t="s">
        <v>111</v>
      </c>
      <c r="C21" s="10">
        <v>87659.68</v>
      </c>
      <c r="D21" s="1"/>
    </row>
    <row r="22" spans="1:4" ht="15.75">
      <c r="A22" s="26">
        <v>14</v>
      </c>
      <c r="B22" s="11" t="s">
        <v>112</v>
      </c>
      <c r="C22" s="10">
        <v>63053.41</v>
      </c>
      <c r="D22" s="1"/>
    </row>
    <row r="23" spans="1:4" ht="15.75">
      <c r="A23" s="25">
        <v>15</v>
      </c>
      <c r="B23" s="11" t="s">
        <v>113</v>
      </c>
      <c r="C23" s="10">
        <v>13958.2</v>
      </c>
      <c r="D23" s="1"/>
    </row>
    <row r="24" spans="1:4" ht="15.75">
      <c r="A24" s="25">
        <v>16</v>
      </c>
      <c r="B24" s="11" t="s">
        <v>114</v>
      </c>
      <c r="C24" s="10">
        <v>1164001.2</v>
      </c>
      <c r="D24" s="1"/>
    </row>
    <row r="25" spans="1:4" ht="15.75">
      <c r="A25" s="26">
        <v>17</v>
      </c>
      <c r="B25" s="11" t="s">
        <v>115</v>
      </c>
      <c r="C25" s="10">
        <v>131016.97</v>
      </c>
      <c r="D25" s="1"/>
    </row>
    <row r="26" spans="1:4" ht="15.75">
      <c r="A26" s="26">
        <v>18</v>
      </c>
      <c r="B26" s="11" t="s">
        <v>116</v>
      </c>
      <c r="C26" s="10">
        <v>31680.63</v>
      </c>
      <c r="D26" s="1"/>
    </row>
    <row r="27" spans="1:4" ht="15.75">
      <c r="A27" s="26">
        <v>19</v>
      </c>
      <c r="B27" s="11" t="s">
        <v>117</v>
      </c>
      <c r="C27" s="10">
        <v>84660.12</v>
      </c>
      <c r="D27" s="1"/>
    </row>
    <row r="28" spans="1:4" ht="15.75">
      <c r="A28" s="25">
        <v>20</v>
      </c>
      <c r="B28" s="11" t="s">
        <v>118</v>
      </c>
      <c r="C28" s="10">
        <v>23680.63</v>
      </c>
      <c r="D28" s="1"/>
    </row>
    <row r="29" spans="1:4" ht="15.75">
      <c r="A29" s="25">
        <v>21</v>
      </c>
      <c r="B29" s="11" t="s">
        <v>119</v>
      </c>
      <c r="C29" s="10">
        <v>320303.48</v>
      </c>
      <c r="D29" s="1"/>
    </row>
    <row r="30" spans="1:4" ht="15.75">
      <c r="A30" s="26">
        <v>22</v>
      </c>
      <c r="B30" s="11" t="s">
        <v>120</v>
      </c>
      <c r="C30" s="10">
        <v>29541.4</v>
      </c>
      <c r="D30" s="1"/>
    </row>
    <row r="31" spans="1:4" ht="15.75">
      <c r="A31" s="26">
        <v>23</v>
      </c>
      <c r="B31" s="11" t="s">
        <v>121</v>
      </c>
      <c r="C31" s="10">
        <v>1016314.13</v>
      </c>
      <c r="D31" s="1"/>
    </row>
    <row r="32" spans="1:4" ht="15.75">
      <c r="A32" s="26">
        <v>24</v>
      </c>
      <c r="B32" s="11" t="s">
        <v>122</v>
      </c>
      <c r="C32" s="10">
        <v>128729.64</v>
      </c>
      <c r="D32" s="1"/>
    </row>
    <row r="33" spans="1:4" ht="15.75">
      <c r="A33" s="25">
        <v>25</v>
      </c>
      <c r="B33" s="11" t="s">
        <v>123</v>
      </c>
      <c r="C33" s="10">
        <v>18686.6</v>
      </c>
      <c r="D33" s="1"/>
    </row>
    <row r="34" spans="1:4" ht="15.75">
      <c r="A34" s="25">
        <v>26</v>
      </c>
      <c r="B34" s="11" t="s">
        <v>124</v>
      </c>
      <c r="C34" s="10">
        <v>32760.78</v>
      </c>
      <c r="D34" s="1"/>
    </row>
    <row r="35" spans="1:4" ht="15.75">
      <c r="A35" s="26">
        <v>27</v>
      </c>
      <c r="B35" s="12" t="s">
        <v>125</v>
      </c>
      <c r="C35" s="13">
        <v>11341.72</v>
      </c>
      <c r="D35" s="1"/>
    </row>
    <row r="36" spans="1:4" ht="15.75">
      <c r="A36" s="26">
        <v>28</v>
      </c>
      <c r="B36" s="12" t="s">
        <v>126</v>
      </c>
      <c r="C36" s="13">
        <v>88503.89</v>
      </c>
      <c r="D36" s="1"/>
    </row>
    <row r="37" spans="1:4" ht="15.75">
      <c r="A37" s="26">
        <v>29</v>
      </c>
      <c r="B37" s="12" t="s">
        <v>127</v>
      </c>
      <c r="C37" s="13">
        <v>145151.24</v>
      </c>
      <c r="D37" s="1"/>
    </row>
    <row r="38" spans="1:4" ht="15.75">
      <c r="A38" s="25">
        <v>30</v>
      </c>
      <c r="B38" s="12" t="s">
        <v>128</v>
      </c>
      <c r="C38" s="13">
        <v>1323122.73</v>
      </c>
      <c r="D38" s="1"/>
    </row>
    <row r="39" spans="1:4" ht="15.75">
      <c r="A39" s="25">
        <v>31</v>
      </c>
      <c r="B39" s="11" t="s">
        <v>129</v>
      </c>
      <c r="C39" s="13">
        <v>36076.34</v>
      </c>
      <c r="D39" s="1"/>
    </row>
    <row r="40" spans="1:4" ht="15.75">
      <c r="A40" s="26">
        <v>32</v>
      </c>
      <c r="B40" s="12" t="s">
        <v>130</v>
      </c>
      <c r="C40" s="13">
        <v>6619.25</v>
      </c>
      <c r="D40" s="1"/>
    </row>
    <row r="41" spans="1:4" ht="15.75">
      <c r="A41" s="26">
        <v>33</v>
      </c>
      <c r="B41" s="12" t="s">
        <v>131</v>
      </c>
      <c r="C41" s="13">
        <v>48063.73</v>
      </c>
      <c r="D41" s="1"/>
    </row>
    <row r="42" spans="1:4" ht="15.75">
      <c r="A42" s="26">
        <v>34</v>
      </c>
      <c r="B42" s="12" t="s">
        <v>132</v>
      </c>
      <c r="C42" s="13">
        <v>45612.06</v>
      </c>
      <c r="D42" s="1"/>
    </row>
    <row r="43" spans="1:4" ht="15.75">
      <c r="A43" s="25">
        <v>35</v>
      </c>
      <c r="B43" s="12" t="s">
        <v>133</v>
      </c>
      <c r="C43" s="13">
        <v>10109.82</v>
      </c>
      <c r="D43" s="1"/>
    </row>
    <row r="44" spans="1:4" ht="15.75">
      <c r="A44" s="25">
        <v>36</v>
      </c>
      <c r="B44" s="12" t="s">
        <v>134</v>
      </c>
      <c r="C44" s="13">
        <v>224001.03</v>
      </c>
      <c r="D44" s="1"/>
    </row>
    <row r="45" spans="1:4" ht="15.75">
      <c r="A45" s="26">
        <v>37</v>
      </c>
      <c r="B45" s="12" t="s">
        <v>135</v>
      </c>
      <c r="C45" s="13">
        <v>8995.38</v>
      </c>
      <c r="D45" s="1"/>
    </row>
    <row r="46" spans="1:4" ht="15.75">
      <c r="A46" s="26">
        <v>38</v>
      </c>
      <c r="B46" s="12" t="s">
        <v>136</v>
      </c>
      <c r="C46" s="13">
        <v>75482.07</v>
      </c>
      <c r="D46" s="1"/>
    </row>
    <row r="47" spans="1:4" ht="15.75">
      <c r="A47" s="26">
        <v>39</v>
      </c>
      <c r="B47" s="12" t="s">
        <v>137</v>
      </c>
      <c r="C47" s="13">
        <v>1024.92</v>
      </c>
      <c r="D47" s="1"/>
    </row>
    <row r="48" spans="1:4" ht="15.75">
      <c r="A48" s="25">
        <v>40</v>
      </c>
      <c r="B48" s="12" t="s">
        <v>138</v>
      </c>
      <c r="C48" s="13">
        <v>1071105.82</v>
      </c>
      <c r="D48" s="1"/>
    </row>
    <row r="49" spans="1:4" ht="15.75">
      <c r="A49" s="25">
        <v>41</v>
      </c>
      <c r="B49" s="12" t="s">
        <v>139</v>
      </c>
      <c r="C49" s="13">
        <v>85203.64</v>
      </c>
      <c r="D49" s="1"/>
    </row>
    <row r="50" spans="1:4" ht="15.75">
      <c r="A50" s="26">
        <v>42</v>
      </c>
      <c r="B50" s="12" t="s">
        <v>140</v>
      </c>
      <c r="C50" s="13">
        <v>19662.81</v>
      </c>
      <c r="D50" s="1"/>
    </row>
    <row r="51" spans="1:4" ht="15.75">
      <c r="A51" s="26">
        <v>43</v>
      </c>
      <c r="B51" s="12" t="s">
        <v>141</v>
      </c>
      <c r="C51" s="13">
        <v>7835.48</v>
      </c>
      <c r="D51" s="1"/>
    </row>
    <row r="52" spans="1:4" ht="15.75">
      <c r="A52" s="26">
        <v>44</v>
      </c>
      <c r="B52" s="12" t="s">
        <v>142</v>
      </c>
      <c r="C52" s="13">
        <v>92676.39</v>
      </c>
      <c r="D52" s="1"/>
    </row>
    <row r="53" spans="1:4" ht="15.75">
      <c r="A53" s="25">
        <v>45</v>
      </c>
      <c r="B53" s="12" t="s">
        <v>143</v>
      </c>
      <c r="C53" s="13">
        <v>8428</v>
      </c>
      <c r="D53" s="1"/>
    </row>
    <row r="54" spans="1:4" ht="15.75">
      <c r="A54" s="25">
        <v>46</v>
      </c>
      <c r="B54" s="12" t="s">
        <v>144</v>
      </c>
      <c r="C54" s="13">
        <v>10152.58</v>
      </c>
      <c r="D54" s="1"/>
    </row>
    <row r="55" spans="1:4" ht="15.75">
      <c r="A55" s="26">
        <v>47</v>
      </c>
      <c r="B55" s="12" t="s">
        <v>145</v>
      </c>
      <c r="C55" s="13">
        <v>37435.33</v>
      </c>
      <c r="D55" s="1"/>
    </row>
    <row r="56" spans="1:4" ht="15.75">
      <c r="A56" s="26">
        <v>48</v>
      </c>
      <c r="B56" s="12" t="s">
        <v>146</v>
      </c>
      <c r="C56" s="13">
        <v>7611.44</v>
      </c>
      <c r="D56" s="1"/>
    </row>
    <row r="57" spans="1:4" ht="15.75">
      <c r="A57" s="26">
        <v>49</v>
      </c>
      <c r="B57" s="12" t="s">
        <v>147</v>
      </c>
      <c r="C57" s="13">
        <v>85062.25</v>
      </c>
      <c r="D57" s="1"/>
    </row>
    <row r="58" spans="1:4" ht="15.75">
      <c r="A58" s="25">
        <v>50</v>
      </c>
      <c r="B58" s="12" t="s">
        <v>148</v>
      </c>
      <c r="C58" s="13">
        <v>36284.35</v>
      </c>
      <c r="D58" s="1"/>
    </row>
    <row r="59" spans="1:4" ht="15.75">
      <c r="A59" s="25">
        <v>51</v>
      </c>
      <c r="B59" s="12" t="s">
        <v>149</v>
      </c>
      <c r="C59" s="13">
        <v>142207.32</v>
      </c>
      <c r="D59" s="1"/>
    </row>
    <row r="60" spans="1:4" ht="15.75">
      <c r="A60" s="26">
        <v>52</v>
      </c>
      <c r="B60" s="12" t="s">
        <v>150</v>
      </c>
      <c r="C60" s="13">
        <v>0</v>
      </c>
      <c r="D60" s="1"/>
    </row>
    <row r="61" spans="1:4" ht="15.75">
      <c r="A61" s="26">
        <v>53</v>
      </c>
      <c r="B61" s="12" t="s">
        <v>151</v>
      </c>
      <c r="C61" s="13">
        <v>87387.3</v>
      </c>
      <c r="D61" s="1"/>
    </row>
    <row r="62" spans="1:4" ht="15.75">
      <c r="A62" s="26">
        <v>54</v>
      </c>
      <c r="B62" s="12" t="s">
        <v>152</v>
      </c>
      <c r="C62" s="13">
        <v>36603.62</v>
      </c>
      <c r="D62" s="1"/>
    </row>
    <row r="63" spans="1:4" ht="15.75">
      <c r="A63" s="25">
        <v>55</v>
      </c>
      <c r="B63" s="12" t="s">
        <v>153</v>
      </c>
      <c r="C63" s="13">
        <v>256909.35</v>
      </c>
      <c r="D63" s="1"/>
    </row>
    <row r="64" spans="1:4" ht="15.75">
      <c r="A64" s="25">
        <v>56</v>
      </c>
      <c r="B64" s="12" t="s">
        <v>154</v>
      </c>
      <c r="C64" s="13">
        <v>1610240.35</v>
      </c>
      <c r="D64" s="1"/>
    </row>
    <row r="65" spans="1:4" ht="15.75">
      <c r="A65" s="26">
        <v>57</v>
      </c>
      <c r="B65" s="12" t="s">
        <v>155</v>
      </c>
      <c r="C65" s="13">
        <v>116945.9</v>
      </c>
      <c r="D65" s="1"/>
    </row>
    <row r="66" spans="1:4" ht="15.75">
      <c r="A66" s="26">
        <v>58</v>
      </c>
      <c r="B66" s="12" t="s">
        <v>156</v>
      </c>
      <c r="C66" s="13">
        <v>45307.06</v>
      </c>
      <c r="D66" s="1"/>
    </row>
    <row r="67" spans="1:4" ht="15.75">
      <c r="A67" s="26">
        <v>59</v>
      </c>
      <c r="B67" s="12" t="s">
        <v>157</v>
      </c>
      <c r="C67" s="13">
        <v>123067.12</v>
      </c>
      <c r="D67" s="1"/>
    </row>
    <row r="68" spans="1:4" ht="15.75">
      <c r="A68" s="25">
        <v>60</v>
      </c>
      <c r="B68" s="12" t="s">
        <v>158</v>
      </c>
      <c r="C68" s="13">
        <v>17322.37</v>
      </c>
      <c r="D68" s="1"/>
    </row>
    <row r="69" spans="1:4" ht="15.75">
      <c r="A69" s="25">
        <v>61</v>
      </c>
      <c r="B69" s="12" t="s">
        <v>159</v>
      </c>
      <c r="C69" s="13">
        <v>28479.52</v>
      </c>
      <c r="D69" s="1"/>
    </row>
    <row r="70" spans="1:4" ht="15.75">
      <c r="A70" s="26">
        <v>62</v>
      </c>
      <c r="B70" s="12" t="s">
        <v>160</v>
      </c>
      <c r="C70" s="13">
        <v>7183.18</v>
      </c>
      <c r="D70" s="1"/>
    </row>
    <row r="71" spans="1:4" ht="15.75">
      <c r="A71" s="26">
        <v>63</v>
      </c>
      <c r="B71" s="12" t="s">
        <v>161</v>
      </c>
      <c r="C71" s="13">
        <v>19206.07</v>
      </c>
      <c r="D71" s="1"/>
    </row>
    <row r="72" spans="1:4" ht="15.75">
      <c r="A72" s="26">
        <v>64</v>
      </c>
      <c r="B72" s="12" t="s">
        <v>162</v>
      </c>
      <c r="C72" s="13">
        <v>168794.76</v>
      </c>
      <c r="D72" s="1"/>
    </row>
    <row r="73" spans="1:4" ht="15.75">
      <c r="A73" s="25">
        <v>65</v>
      </c>
      <c r="B73" s="12" t="s">
        <v>163</v>
      </c>
      <c r="C73" s="13">
        <v>255989.27</v>
      </c>
      <c r="D73" s="1"/>
    </row>
    <row r="74" spans="1:4" ht="15.75">
      <c r="A74" s="25">
        <v>66</v>
      </c>
      <c r="B74" s="12" t="s">
        <v>164</v>
      </c>
      <c r="C74" s="13">
        <v>67576.94</v>
      </c>
      <c r="D74" s="1"/>
    </row>
    <row r="75" spans="1:4" ht="15.75">
      <c r="A75" s="26">
        <v>67</v>
      </c>
      <c r="B75" s="12" t="s">
        <v>165</v>
      </c>
      <c r="C75" s="13">
        <v>37576.62</v>
      </c>
      <c r="D75" s="1"/>
    </row>
    <row r="76" spans="1:4" ht="15.75">
      <c r="A76" s="26">
        <v>68</v>
      </c>
      <c r="B76" s="12" t="s">
        <v>166</v>
      </c>
      <c r="C76" s="13">
        <v>53780.66</v>
      </c>
      <c r="D76" s="1"/>
    </row>
    <row r="77" spans="1:4" ht="15.75">
      <c r="A77" s="26">
        <v>69</v>
      </c>
      <c r="B77" s="12" t="s">
        <v>167</v>
      </c>
      <c r="C77" s="13">
        <v>15922.6</v>
      </c>
      <c r="D77" s="1"/>
    </row>
    <row r="78" spans="1:4" ht="15.75">
      <c r="A78" s="25">
        <v>70</v>
      </c>
      <c r="B78" s="12" t="s">
        <v>168</v>
      </c>
      <c r="C78" s="13">
        <v>9350.84</v>
      </c>
      <c r="D78" s="1"/>
    </row>
    <row r="79" spans="1:4" ht="15.75">
      <c r="A79" s="25">
        <v>71</v>
      </c>
      <c r="B79" s="12" t="s">
        <v>169</v>
      </c>
      <c r="C79" s="13">
        <v>158180.71</v>
      </c>
      <c r="D79" s="1"/>
    </row>
    <row r="80" spans="1:4" ht="15.75">
      <c r="A80" s="26">
        <v>72</v>
      </c>
      <c r="B80" s="12" t="s">
        <v>170</v>
      </c>
      <c r="C80" s="13">
        <v>13376.84</v>
      </c>
      <c r="D80" s="1"/>
    </row>
    <row r="81" spans="1:4" ht="15.75">
      <c r="A81" s="26">
        <v>73</v>
      </c>
      <c r="B81" s="12" t="s">
        <v>171</v>
      </c>
      <c r="C81" s="13">
        <v>81661.39</v>
      </c>
      <c r="D81" s="1"/>
    </row>
    <row r="82" spans="1:4" ht="15.75">
      <c r="A82" s="26">
        <v>74</v>
      </c>
      <c r="B82" s="12" t="s">
        <v>172</v>
      </c>
      <c r="C82" s="13">
        <v>3136187.99</v>
      </c>
      <c r="D82" s="1"/>
    </row>
    <row r="83" spans="1:4" ht="15.75">
      <c r="A83" s="25">
        <v>75</v>
      </c>
      <c r="B83" s="12" t="s">
        <v>173</v>
      </c>
      <c r="C83" s="13">
        <v>563147.19</v>
      </c>
      <c r="D83" s="1"/>
    </row>
    <row r="84" spans="1:4" ht="15.75">
      <c r="A84" s="25">
        <v>76</v>
      </c>
      <c r="B84" s="12" t="s">
        <v>174</v>
      </c>
      <c r="C84" s="13">
        <v>29313.02</v>
      </c>
      <c r="D84" s="1"/>
    </row>
    <row r="85" spans="1:4" ht="15.75">
      <c r="A85" s="26">
        <v>77</v>
      </c>
      <c r="B85" s="12" t="s">
        <v>175</v>
      </c>
      <c r="C85" s="13">
        <v>7823.13</v>
      </c>
      <c r="D85" s="1"/>
    </row>
    <row r="86" spans="1:4" ht="15.75">
      <c r="A86" s="26">
        <v>78</v>
      </c>
      <c r="B86" s="12" t="s">
        <v>176</v>
      </c>
      <c r="C86" s="13">
        <v>21889.52</v>
      </c>
      <c r="D86" s="1"/>
    </row>
    <row r="87" spans="1:4" ht="15.75">
      <c r="A87" s="26">
        <v>79</v>
      </c>
      <c r="B87" s="12" t="s">
        <v>177</v>
      </c>
      <c r="C87" s="13">
        <v>36242.13</v>
      </c>
      <c r="D87" s="1"/>
    </row>
    <row r="88" spans="1:4" ht="15.75">
      <c r="A88" s="25">
        <v>80</v>
      </c>
      <c r="B88" s="12" t="s">
        <v>178</v>
      </c>
      <c r="C88" s="13">
        <v>0</v>
      </c>
      <c r="D88" s="1"/>
    </row>
    <row r="89" spans="1:4" ht="15.75">
      <c r="A89" s="25">
        <v>81</v>
      </c>
      <c r="B89" s="12" t="s">
        <v>179</v>
      </c>
      <c r="C89" s="13">
        <v>370430.72</v>
      </c>
      <c r="D89" s="1"/>
    </row>
    <row r="90" spans="1:4" ht="15.75">
      <c r="A90" s="26">
        <v>82</v>
      </c>
      <c r="B90" s="12" t="s">
        <v>180</v>
      </c>
      <c r="C90" s="10">
        <v>1845530.33</v>
      </c>
      <c r="D90" s="1"/>
    </row>
    <row r="91" spans="1:4" ht="15.75">
      <c r="A91" s="26">
        <v>83</v>
      </c>
      <c r="B91" s="12" t="s">
        <v>181</v>
      </c>
      <c r="C91" s="10">
        <v>40726.28</v>
      </c>
      <c r="D91" s="1"/>
    </row>
    <row r="92" spans="1:4" ht="15.75">
      <c r="A92" s="26">
        <v>84</v>
      </c>
      <c r="B92" s="12" t="s">
        <v>182</v>
      </c>
      <c r="C92" s="10">
        <v>16650.2</v>
      </c>
      <c r="D92" s="1"/>
    </row>
    <row r="93" spans="1:4" ht="15.75">
      <c r="A93" s="25">
        <v>85</v>
      </c>
      <c r="B93" s="12" t="s">
        <v>183</v>
      </c>
      <c r="C93" s="10">
        <v>38497.9</v>
      </c>
      <c r="D93" s="1"/>
    </row>
    <row r="94" spans="1:4" ht="15.75">
      <c r="A94" s="25">
        <v>86</v>
      </c>
      <c r="B94" s="12" t="s">
        <v>184</v>
      </c>
      <c r="C94" s="10">
        <v>0</v>
      </c>
      <c r="D94" s="1"/>
    </row>
    <row r="95" spans="1:4" ht="15.75">
      <c r="A95" s="26">
        <v>87</v>
      </c>
      <c r="B95" s="12" t="s">
        <v>185</v>
      </c>
      <c r="C95" s="10">
        <v>133405.35</v>
      </c>
      <c r="D95" s="1"/>
    </row>
    <row r="96" spans="1:4" ht="15.75">
      <c r="A96" s="26">
        <v>88</v>
      </c>
      <c r="B96" s="12" t="s">
        <v>186</v>
      </c>
      <c r="C96" s="10">
        <v>85268.33</v>
      </c>
      <c r="D96" s="1"/>
    </row>
    <row r="97" spans="1:4" ht="15.75">
      <c r="A97" s="26">
        <v>89</v>
      </c>
      <c r="B97" s="12" t="s">
        <v>187</v>
      </c>
      <c r="C97" s="10">
        <v>95476.99</v>
      </c>
      <c r="D97" s="1"/>
    </row>
    <row r="98" spans="1:4" ht="15.75">
      <c r="A98" s="25">
        <v>90</v>
      </c>
      <c r="B98" s="9" t="s">
        <v>188</v>
      </c>
      <c r="C98" s="10">
        <v>5073054.47</v>
      </c>
      <c r="D98" s="1"/>
    </row>
    <row r="99" spans="1:4" ht="16.5" thickBot="1">
      <c r="A99" s="25">
        <v>91</v>
      </c>
      <c r="B99" s="14" t="s">
        <v>189</v>
      </c>
      <c r="C99" s="10">
        <v>27393.04</v>
      </c>
      <c r="D99" s="1"/>
    </row>
    <row r="100" spans="1:4" ht="16.5" thickBot="1">
      <c r="A100" s="26"/>
      <c r="B100" s="15" t="s">
        <v>94</v>
      </c>
      <c r="C100" s="16">
        <f>SUM(C9:C99)</f>
        <v>23643947.509999994</v>
      </c>
      <c r="D100" s="1"/>
    </row>
    <row r="101" spans="1:4" ht="15.75">
      <c r="A101" s="21"/>
      <c r="B101" s="17"/>
      <c r="C101" s="18"/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9"/>
      <c r="C104" s="18"/>
      <c r="D104" s="1"/>
    </row>
    <row r="105" spans="1:4" ht="15.75">
      <c r="A105" s="21"/>
      <c r="B105" s="20"/>
      <c r="C105" s="20"/>
      <c r="D105" s="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C100" sqref="C100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196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v>197034.67</v>
      </c>
      <c r="D9" s="1"/>
    </row>
    <row r="10" spans="1:4" ht="15.75">
      <c r="A10" s="26">
        <v>2</v>
      </c>
      <c r="B10" s="29" t="s">
        <v>101</v>
      </c>
      <c r="C10" s="10">
        <v>21459.21</v>
      </c>
      <c r="D10" s="1"/>
    </row>
    <row r="11" spans="1:4" ht="15.75">
      <c r="A11" s="26">
        <v>3</v>
      </c>
      <c r="B11" s="29" t="s">
        <v>100</v>
      </c>
      <c r="C11" s="10">
        <v>106209.1</v>
      </c>
      <c r="D11" s="1"/>
    </row>
    <row r="12" spans="1:4" ht="15.75">
      <c r="A12" s="26">
        <v>4</v>
      </c>
      <c r="B12" s="29" t="s">
        <v>102</v>
      </c>
      <c r="C12" s="10">
        <v>355749.88</v>
      </c>
      <c r="D12" s="1"/>
    </row>
    <row r="13" spans="1:4" ht="15.75">
      <c r="A13" s="25">
        <v>5</v>
      </c>
      <c r="B13" s="29" t="s">
        <v>103</v>
      </c>
      <c r="C13" s="10">
        <v>54228.43</v>
      </c>
      <c r="D13" s="1"/>
    </row>
    <row r="14" spans="1:4" ht="15.75">
      <c r="A14" s="25">
        <v>6</v>
      </c>
      <c r="B14" s="9" t="s">
        <v>104</v>
      </c>
      <c r="C14" s="10">
        <v>118320.15</v>
      </c>
      <c r="D14" s="1"/>
    </row>
    <row r="15" spans="1:4" ht="15.75">
      <c r="A15" s="26">
        <v>7</v>
      </c>
      <c r="B15" s="9" t="s">
        <v>105</v>
      </c>
      <c r="C15" s="10">
        <v>701840.3</v>
      </c>
      <c r="D15" s="1"/>
    </row>
    <row r="16" spans="1:4" ht="15.75">
      <c r="A16" s="26">
        <v>8</v>
      </c>
      <c r="B16" s="9" t="s">
        <v>106</v>
      </c>
      <c r="C16" s="10">
        <v>910346.33</v>
      </c>
      <c r="D16" s="1"/>
    </row>
    <row r="17" spans="1:4" ht="15.75">
      <c r="A17" s="26">
        <v>9</v>
      </c>
      <c r="B17" s="9" t="s">
        <v>107</v>
      </c>
      <c r="C17" s="10">
        <v>38381.62</v>
      </c>
      <c r="D17" s="1"/>
    </row>
    <row r="18" spans="1:4" ht="15.75">
      <c r="A18" s="25">
        <v>10</v>
      </c>
      <c r="B18" s="9" t="s">
        <v>108</v>
      </c>
      <c r="C18" s="10">
        <v>30206.57</v>
      </c>
      <c r="D18" s="1"/>
    </row>
    <row r="19" spans="1:4" ht="15.75">
      <c r="A19" s="25">
        <v>11</v>
      </c>
      <c r="B19" s="9" t="s">
        <v>109</v>
      </c>
      <c r="C19" s="10">
        <v>40038.48</v>
      </c>
      <c r="D19" s="1"/>
    </row>
    <row r="20" spans="1:4" ht="15.75">
      <c r="A20" s="26">
        <v>12</v>
      </c>
      <c r="B20" s="9" t="s">
        <v>110</v>
      </c>
      <c r="C20" s="10">
        <v>35021</v>
      </c>
      <c r="D20" s="1"/>
    </row>
    <row r="21" spans="1:4" ht="15.75">
      <c r="A21" s="26">
        <v>13</v>
      </c>
      <c r="B21" s="11" t="s">
        <v>111</v>
      </c>
      <c r="C21" s="10">
        <v>218447.29</v>
      </c>
      <c r="D21" s="1"/>
    </row>
    <row r="22" spans="1:4" ht="15.75">
      <c r="A22" s="26">
        <v>14</v>
      </c>
      <c r="B22" s="11" t="s">
        <v>112</v>
      </c>
      <c r="C22" s="10">
        <v>82422.8</v>
      </c>
      <c r="D22" s="1"/>
    </row>
    <row r="23" spans="1:4" ht="15.75">
      <c r="A23" s="25">
        <v>15</v>
      </c>
      <c r="B23" s="11" t="s">
        <v>113</v>
      </c>
      <c r="C23" s="10">
        <v>24037.14</v>
      </c>
      <c r="D23" s="1"/>
    </row>
    <row r="24" spans="1:4" ht="15.75">
      <c r="A24" s="25">
        <v>16</v>
      </c>
      <c r="B24" s="11" t="s">
        <v>114</v>
      </c>
      <c r="C24" s="10">
        <v>1655856.21</v>
      </c>
      <c r="D24" s="1"/>
    </row>
    <row r="25" spans="1:4" ht="15.75">
      <c r="A25" s="26">
        <v>17</v>
      </c>
      <c r="B25" s="11" t="s">
        <v>115</v>
      </c>
      <c r="C25" s="10">
        <v>125136.13</v>
      </c>
      <c r="D25" s="1"/>
    </row>
    <row r="26" spans="1:4" ht="15.75">
      <c r="A26" s="26">
        <v>18</v>
      </c>
      <c r="B26" s="11" t="s">
        <v>116</v>
      </c>
      <c r="C26" s="10">
        <v>62589.23</v>
      </c>
      <c r="D26" s="1"/>
    </row>
    <row r="27" spans="1:4" ht="15.75">
      <c r="A27" s="26">
        <v>19</v>
      </c>
      <c r="B27" s="11" t="s">
        <v>117</v>
      </c>
      <c r="C27" s="10">
        <v>136828.48</v>
      </c>
      <c r="D27" s="1"/>
    </row>
    <row r="28" spans="1:4" ht="15.75">
      <c r="A28" s="25">
        <v>20</v>
      </c>
      <c r="B28" s="11" t="s">
        <v>118</v>
      </c>
      <c r="C28" s="10">
        <v>35173.52</v>
      </c>
      <c r="D28" s="1"/>
    </row>
    <row r="29" spans="1:4" ht="15.75">
      <c r="A29" s="25">
        <v>21</v>
      </c>
      <c r="B29" s="11" t="s">
        <v>119</v>
      </c>
      <c r="C29" s="10">
        <v>412891.91</v>
      </c>
      <c r="D29" s="1"/>
    </row>
    <row r="30" spans="1:4" ht="15.75">
      <c r="A30" s="26">
        <v>22</v>
      </c>
      <c r="B30" s="11" t="s">
        <v>120</v>
      </c>
      <c r="C30" s="10">
        <v>50980.68</v>
      </c>
      <c r="D30" s="1"/>
    </row>
    <row r="31" spans="1:4" ht="15.75">
      <c r="A31" s="26">
        <v>23</v>
      </c>
      <c r="B31" s="11" t="s">
        <v>121</v>
      </c>
      <c r="C31" s="10">
        <v>1434436.26</v>
      </c>
      <c r="D31" s="1"/>
    </row>
    <row r="32" spans="1:4" ht="15.75">
      <c r="A32" s="26">
        <v>24</v>
      </c>
      <c r="B32" s="11" t="s">
        <v>122</v>
      </c>
      <c r="C32" s="10">
        <v>209679.08</v>
      </c>
      <c r="D32" s="1"/>
    </row>
    <row r="33" spans="1:4" ht="15.75">
      <c r="A33" s="25">
        <v>25</v>
      </c>
      <c r="B33" s="11" t="s">
        <v>123</v>
      </c>
      <c r="C33" s="10">
        <v>31522.08</v>
      </c>
      <c r="D33" s="1"/>
    </row>
    <row r="34" spans="1:4" ht="15.75">
      <c r="A34" s="25">
        <v>26</v>
      </c>
      <c r="B34" s="11" t="s">
        <v>124</v>
      </c>
      <c r="C34" s="10">
        <v>83352.91</v>
      </c>
      <c r="D34" s="1"/>
    </row>
    <row r="35" spans="1:4" ht="15.75">
      <c r="A35" s="26">
        <v>27</v>
      </c>
      <c r="B35" s="12" t="s">
        <v>125</v>
      </c>
      <c r="C35" s="13">
        <v>17123.67</v>
      </c>
      <c r="D35" s="1"/>
    </row>
    <row r="36" spans="1:4" ht="15.75">
      <c r="A36" s="26">
        <v>28</v>
      </c>
      <c r="B36" s="12" t="s">
        <v>126</v>
      </c>
      <c r="C36" s="13">
        <v>147957.41</v>
      </c>
      <c r="D36" s="1"/>
    </row>
    <row r="37" spans="1:4" ht="15.75">
      <c r="A37" s="26">
        <v>29</v>
      </c>
      <c r="B37" s="12" t="s">
        <v>127</v>
      </c>
      <c r="C37" s="13">
        <v>256941.76</v>
      </c>
      <c r="D37" s="1"/>
    </row>
    <row r="38" spans="1:4" ht="15.75">
      <c r="A38" s="25">
        <v>30</v>
      </c>
      <c r="B38" s="12" t="s">
        <v>128</v>
      </c>
      <c r="C38" s="13">
        <v>1145445.13</v>
      </c>
      <c r="D38" s="1"/>
    </row>
    <row r="39" spans="1:4" ht="15.75">
      <c r="A39" s="25">
        <v>31</v>
      </c>
      <c r="B39" s="11" t="s">
        <v>129</v>
      </c>
      <c r="C39" s="13">
        <v>44195.47</v>
      </c>
      <c r="D39" s="1"/>
    </row>
    <row r="40" spans="1:4" ht="15.75">
      <c r="A40" s="26">
        <v>32</v>
      </c>
      <c r="B40" s="12" t="s">
        <v>130</v>
      </c>
      <c r="C40" s="13">
        <v>15710.09</v>
      </c>
      <c r="D40" s="1"/>
    </row>
    <row r="41" spans="1:4" ht="15.75">
      <c r="A41" s="26">
        <v>33</v>
      </c>
      <c r="B41" s="12" t="s">
        <v>131</v>
      </c>
      <c r="C41" s="13">
        <v>76584.92</v>
      </c>
      <c r="D41" s="1"/>
    </row>
    <row r="42" spans="1:4" ht="15.75">
      <c r="A42" s="26">
        <v>34</v>
      </c>
      <c r="B42" s="12" t="s">
        <v>132</v>
      </c>
      <c r="C42" s="13">
        <v>77450.19</v>
      </c>
      <c r="D42" s="1"/>
    </row>
    <row r="43" spans="1:4" ht="15.75">
      <c r="A43" s="25">
        <v>35</v>
      </c>
      <c r="B43" s="12" t="s">
        <v>133</v>
      </c>
      <c r="C43" s="13">
        <v>13489.32</v>
      </c>
      <c r="D43" s="1"/>
    </row>
    <row r="44" spans="1:4" ht="15.75">
      <c r="A44" s="25">
        <v>36</v>
      </c>
      <c r="B44" s="12" t="s">
        <v>134</v>
      </c>
      <c r="C44" s="13">
        <v>269735.47</v>
      </c>
      <c r="D44" s="1"/>
    </row>
    <row r="45" spans="1:4" ht="15.75">
      <c r="A45" s="26">
        <v>37</v>
      </c>
      <c r="B45" s="12" t="s">
        <v>135</v>
      </c>
      <c r="C45" s="13">
        <v>14002.89</v>
      </c>
      <c r="D45" s="1"/>
    </row>
    <row r="46" spans="1:4" ht="15.75">
      <c r="A46" s="26">
        <v>38</v>
      </c>
      <c r="B46" s="12" t="s">
        <v>136</v>
      </c>
      <c r="C46" s="13">
        <v>132116.67</v>
      </c>
      <c r="D46" s="1"/>
    </row>
    <row r="47" spans="1:4" ht="15.75">
      <c r="A47" s="26">
        <v>39</v>
      </c>
      <c r="B47" s="12" t="s">
        <v>137</v>
      </c>
      <c r="C47" s="13">
        <v>4463.6</v>
      </c>
      <c r="D47" s="1"/>
    </row>
    <row r="48" spans="1:4" ht="15.75">
      <c r="A48" s="25">
        <v>40</v>
      </c>
      <c r="B48" s="12" t="s">
        <v>138</v>
      </c>
      <c r="C48" s="13">
        <v>473913.46</v>
      </c>
      <c r="D48" s="1"/>
    </row>
    <row r="49" spans="1:4" ht="15.75">
      <c r="A49" s="25">
        <v>41</v>
      </c>
      <c r="B49" s="12" t="s">
        <v>139</v>
      </c>
      <c r="C49" s="13">
        <v>116565.63</v>
      </c>
      <c r="D49" s="1"/>
    </row>
    <row r="50" spans="1:4" ht="15.75">
      <c r="A50" s="26">
        <v>42</v>
      </c>
      <c r="B50" s="12" t="s">
        <v>140</v>
      </c>
      <c r="C50" s="13">
        <v>31608.29</v>
      </c>
      <c r="D50" s="1"/>
    </row>
    <row r="51" spans="1:4" ht="15.75">
      <c r="A51" s="26">
        <v>43</v>
      </c>
      <c r="B51" s="12" t="s">
        <v>141</v>
      </c>
      <c r="C51" s="13">
        <v>13702.42</v>
      </c>
      <c r="D51" s="1"/>
    </row>
    <row r="52" spans="1:4" ht="15.75">
      <c r="A52" s="26">
        <v>44</v>
      </c>
      <c r="B52" s="12" t="s">
        <v>142</v>
      </c>
      <c r="C52" s="13">
        <v>146390.74</v>
      </c>
      <c r="D52" s="1"/>
    </row>
    <row r="53" spans="1:4" ht="15.75">
      <c r="A53" s="25">
        <v>45</v>
      </c>
      <c r="B53" s="12" t="s">
        <v>143</v>
      </c>
      <c r="C53" s="13">
        <v>11800.49</v>
      </c>
      <c r="D53" s="1"/>
    </row>
    <row r="54" spans="1:4" ht="15.75">
      <c r="A54" s="25">
        <v>46</v>
      </c>
      <c r="B54" s="12" t="s">
        <v>144</v>
      </c>
      <c r="C54" s="13">
        <v>19043.39</v>
      </c>
      <c r="D54" s="1"/>
    </row>
    <row r="55" spans="1:4" ht="15.75">
      <c r="A55" s="26">
        <v>47</v>
      </c>
      <c r="B55" s="12" t="s">
        <v>145</v>
      </c>
      <c r="C55" s="13">
        <v>67789.86</v>
      </c>
      <c r="D55" s="1"/>
    </row>
    <row r="56" spans="1:4" ht="15.75">
      <c r="A56" s="26">
        <v>48</v>
      </c>
      <c r="B56" s="12" t="s">
        <v>146</v>
      </c>
      <c r="C56" s="13">
        <v>13240.82</v>
      </c>
      <c r="D56" s="1"/>
    </row>
    <row r="57" spans="1:4" ht="15.75">
      <c r="A57" s="26">
        <v>49</v>
      </c>
      <c r="B57" s="12" t="s">
        <v>147</v>
      </c>
      <c r="C57" s="13">
        <v>146736.87</v>
      </c>
      <c r="D57" s="1"/>
    </row>
    <row r="58" spans="1:4" ht="15.75">
      <c r="A58" s="25">
        <v>50</v>
      </c>
      <c r="B58" s="12" t="s">
        <v>148</v>
      </c>
      <c r="C58" s="13">
        <v>49333.86</v>
      </c>
      <c r="D58" s="1"/>
    </row>
    <row r="59" spans="1:4" ht="15.75">
      <c r="A59" s="25">
        <v>51</v>
      </c>
      <c r="B59" s="12" t="s">
        <v>149</v>
      </c>
      <c r="C59" s="13">
        <v>193346.12</v>
      </c>
      <c r="D59" s="1"/>
    </row>
    <row r="60" spans="1:4" ht="15.75">
      <c r="A60" s="26">
        <v>52</v>
      </c>
      <c r="B60" s="12" t="s">
        <v>150</v>
      </c>
      <c r="C60" s="13">
        <v>0</v>
      </c>
      <c r="D60" s="1"/>
    </row>
    <row r="61" spans="1:4" ht="15.75">
      <c r="A61" s="26">
        <v>53</v>
      </c>
      <c r="B61" s="12" t="s">
        <v>151</v>
      </c>
      <c r="C61" s="13">
        <v>138012.15</v>
      </c>
      <c r="D61" s="1"/>
    </row>
    <row r="62" spans="1:4" ht="15.75">
      <c r="A62" s="26">
        <v>54</v>
      </c>
      <c r="B62" s="12" t="s">
        <v>152</v>
      </c>
      <c r="C62" s="13">
        <v>50399.18</v>
      </c>
      <c r="D62" s="1"/>
    </row>
    <row r="63" spans="1:4" ht="15.75">
      <c r="A63" s="25">
        <v>55</v>
      </c>
      <c r="B63" s="12" t="s">
        <v>153</v>
      </c>
      <c r="C63" s="13">
        <v>395405.46</v>
      </c>
      <c r="D63" s="1"/>
    </row>
    <row r="64" spans="1:4" ht="15.75">
      <c r="A64" s="25">
        <v>56</v>
      </c>
      <c r="B64" s="12" t="s">
        <v>154</v>
      </c>
      <c r="C64" s="13">
        <v>4696796.5</v>
      </c>
      <c r="D64" s="1"/>
    </row>
    <row r="65" spans="1:4" ht="15.75">
      <c r="A65" s="26">
        <v>57</v>
      </c>
      <c r="B65" s="12" t="s">
        <v>155</v>
      </c>
      <c r="C65" s="13">
        <v>206182.5</v>
      </c>
      <c r="D65" s="1"/>
    </row>
    <row r="66" spans="1:4" ht="15.75">
      <c r="A66" s="26">
        <v>58</v>
      </c>
      <c r="B66" s="12" t="s">
        <v>156</v>
      </c>
      <c r="C66" s="13">
        <v>57090.89</v>
      </c>
      <c r="D66" s="1"/>
    </row>
    <row r="67" spans="1:4" ht="15.75">
      <c r="A67" s="26">
        <v>59</v>
      </c>
      <c r="B67" s="12" t="s">
        <v>157</v>
      </c>
      <c r="C67" s="13">
        <v>193804.76</v>
      </c>
      <c r="D67" s="1"/>
    </row>
    <row r="68" spans="1:4" ht="15.75">
      <c r="A68" s="25">
        <v>60</v>
      </c>
      <c r="B68" s="12" t="s">
        <v>158</v>
      </c>
      <c r="C68" s="13">
        <v>29512.79</v>
      </c>
      <c r="D68" s="1"/>
    </row>
    <row r="69" spans="1:4" ht="15.75">
      <c r="A69" s="25">
        <v>61</v>
      </c>
      <c r="B69" s="12" t="s">
        <v>159</v>
      </c>
      <c r="C69" s="13">
        <v>52349.59</v>
      </c>
      <c r="D69" s="1"/>
    </row>
    <row r="70" spans="1:4" ht="15.75">
      <c r="A70" s="26">
        <v>62</v>
      </c>
      <c r="B70" s="12" t="s">
        <v>160</v>
      </c>
      <c r="C70" s="13">
        <v>8892.02</v>
      </c>
      <c r="D70" s="1"/>
    </row>
    <row r="71" spans="1:4" ht="15.75">
      <c r="A71" s="26">
        <v>63</v>
      </c>
      <c r="B71" s="12" t="s">
        <v>161</v>
      </c>
      <c r="C71" s="13">
        <v>22927.81</v>
      </c>
      <c r="D71" s="1"/>
    </row>
    <row r="72" spans="1:4" ht="15.75">
      <c r="A72" s="26">
        <v>64</v>
      </c>
      <c r="B72" s="12" t="s">
        <v>162</v>
      </c>
      <c r="C72" s="13">
        <v>209926</v>
      </c>
      <c r="D72" s="1"/>
    </row>
    <row r="73" spans="1:4" ht="15.75">
      <c r="A73" s="25">
        <v>65</v>
      </c>
      <c r="B73" s="12" t="s">
        <v>163</v>
      </c>
      <c r="C73" s="13">
        <v>335635.74</v>
      </c>
      <c r="D73" s="1"/>
    </row>
    <row r="74" spans="1:4" ht="15.75">
      <c r="A74" s="25">
        <v>66</v>
      </c>
      <c r="B74" s="12" t="s">
        <v>164</v>
      </c>
      <c r="C74" s="13">
        <v>104410.21</v>
      </c>
      <c r="D74" s="1"/>
    </row>
    <row r="75" spans="1:4" ht="15.75">
      <c r="A75" s="26">
        <v>67</v>
      </c>
      <c r="B75" s="12" t="s">
        <v>165</v>
      </c>
      <c r="C75" s="13">
        <v>66277.3</v>
      </c>
      <c r="D75" s="1"/>
    </row>
    <row r="76" spans="1:4" ht="15.75">
      <c r="A76" s="26">
        <v>68</v>
      </c>
      <c r="B76" s="12" t="s">
        <v>166</v>
      </c>
      <c r="C76" s="13">
        <v>84249.81</v>
      </c>
      <c r="D76" s="1"/>
    </row>
    <row r="77" spans="1:4" ht="15.75">
      <c r="A77" s="26">
        <v>69</v>
      </c>
      <c r="B77" s="12" t="s">
        <v>167</v>
      </c>
      <c r="C77" s="13">
        <v>31702.3</v>
      </c>
      <c r="D77" s="1"/>
    </row>
    <row r="78" spans="1:4" ht="15.75">
      <c r="A78" s="25">
        <v>70</v>
      </c>
      <c r="B78" s="12" t="s">
        <v>168</v>
      </c>
      <c r="C78" s="13">
        <v>17440.03</v>
      </c>
      <c r="D78" s="1"/>
    </row>
    <row r="79" spans="1:4" ht="15.75">
      <c r="A79" s="25">
        <v>71</v>
      </c>
      <c r="B79" s="12" t="s">
        <v>169</v>
      </c>
      <c r="C79" s="13">
        <v>281688.63</v>
      </c>
      <c r="D79" s="1"/>
    </row>
    <row r="80" spans="1:4" ht="15.75">
      <c r="A80" s="26">
        <v>72</v>
      </c>
      <c r="B80" s="12" t="s">
        <v>170</v>
      </c>
      <c r="C80" s="13">
        <v>21519.6</v>
      </c>
      <c r="D80" s="1"/>
    </row>
    <row r="81" spans="1:4" ht="15.75">
      <c r="A81" s="26">
        <v>73</v>
      </c>
      <c r="B81" s="12" t="s">
        <v>171</v>
      </c>
      <c r="C81" s="13">
        <v>133520.51</v>
      </c>
      <c r="D81" s="1"/>
    </row>
    <row r="82" spans="1:4" ht="15.75">
      <c r="A82" s="26">
        <v>74</v>
      </c>
      <c r="B82" s="12" t="s">
        <v>172</v>
      </c>
      <c r="C82" s="13">
        <v>5415562.57</v>
      </c>
      <c r="D82" s="1"/>
    </row>
    <row r="83" spans="1:4" ht="15.75">
      <c r="A83" s="25">
        <v>75</v>
      </c>
      <c r="B83" s="12" t="s">
        <v>173</v>
      </c>
      <c r="C83" s="13">
        <v>690816.76</v>
      </c>
      <c r="D83" s="1"/>
    </row>
    <row r="84" spans="1:4" ht="15.75">
      <c r="A84" s="25">
        <v>76</v>
      </c>
      <c r="B84" s="12" t="s">
        <v>174</v>
      </c>
      <c r="C84" s="13">
        <v>53032.27</v>
      </c>
      <c r="D84" s="1"/>
    </row>
    <row r="85" spans="1:4" ht="15.75">
      <c r="A85" s="26">
        <v>77</v>
      </c>
      <c r="B85" s="12" t="s">
        <v>175</v>
      </c>
      <c r="C85" s="13">
        <v>11580.34</v>
      </c>
      <c r="D85" s="1"/>
    </row>
    <row r="86" spans="1:4" ht="15.75">
      <c r="A86" s="26">
        <v>78</v>
      </c>
      <c r="B86" s="12" t="s">
        <v>176</v>
      </c>
      <c r="C86" s="13">
        <v>41050.37</v>
      </c>
      <c r="D86" s="1"/>
    </row>
    <row r="87" spans="1:4" ht="15.75">
      <c r="A87" s="26">
        <v>79</v>
      </c>
      <c r="B87" s="12" t="s">
        <v>177</v>
      </c>
      <c r="C87" s="13">
        <v>66884.25</v>
      </c>
      <c r="D87" s="1"/>
    </row>
    <row r="88" spans="1:4" ht="15.75">
      <c r="A88" s="25">
        <v>80</v>
      </c>
      <c r="B88" s="12" t="s">
        <v>178</v>
      </c>
      <c r="C88" s="13">
        <v>0</v>
      </c>
      <c r="D88" s="1"/>
    </row>
    <row r="89" spans="1:4" ht="15.75">
      <c r="A89" s="25">
        <v>81</v>
      </c>
      <c r="B89" s="12" t="s">
        <v>179</v>
      </c>
      <c r="C89" s="13">
        <v>643806.52</v>
      </c>
      <c r="D89" s="1"/>
    </row>
    <row r="90" spans="1:4" ht="15.75">
      <c r="A90" s="26">
        <v>82</v>
      </c>
      <c r="B90" s="12" t="s">
        <v>180</v>
      </c>
      <c r="C90" s="10">
        <v>3200386.94</v>
      </c>
      <c r="D90" s="1"/>
    </row>
    <row r="91" spans="1:4" ht="15.75">
      <c r="A91" s="26">
        <v>83</v>
      </c>
      <c r="B91" s="12" t="s">
        <v>181</v>
      </c>
      <c r="C91" s="10">
        <v>81238.43</v>
      </c>
      <c r="D91" s="1"/>
    </row>
    <row r="92" spans="1:4" ht="15.75">
      <c r="A92" s="26">
        <v>84</v>
      </c>
      <c r="B92" s="12" t="s">
        <v>182</v>
      </c>
      <c r="C92" s="10">
        <v>29506.66</v>
      </c>
      <c r="D92" s="1"/>
    </row>
    <row r="93" spans="1:4" ht="15.75">
      <c r="A93" s="25">
        <v>85</v>
      </c>
      <c r="B93" s="12" t="s">
        <v>183</v>
      </c>
      <c r="C93" s="10">
        <v>66433.84</v>
      </c>
      <c r="D93" s="1"/>
    </row>
    <row r="94" spans="1:4" ht="15.75">
      <c r="A94" s="25">
        <v>86</v>
      </c>
      <c r="B94" s="12" t="s">
        <v>184</v>
      </c>
      <c r="C94" s="10">
        <v>0</v>
      </c>
      <c r="D94" s="1"/>
    </row>
    <row r="95" spans="1:4" ht="15.75">
      <c r="A95" s="26">
        <v>87</v>
      </c>
      <c r="B95" s="12" t="s">
        <v>185</v>
      </c>
      <c r="C95" s="10">
        <v>187508.7</v>
      </c>
      <c r="D95" s="1"/>
    </row>
    <row r="96" spans="1:4" ht="15.75">
      <c r="A96" s="26">
        <v>88</v>
      </c>
      <c r="B96" s="12" t="s">
        <v>186</v>
      </c>
      <c r="C96" s="10">
        <v>133256.66</v>
      </c>
      <c r="D96" s="1"/>
    </row>
    <row r="97" spans="1:4" ht="15.75">
      <c r="A97" s="26">
        <v>89</v>
      </c>
      <c r="B97" s="12" t="s">
        <v>187</v>
      </c>
      <c r="C97" s="10">
        <v>162770.49</v>
      </c>
      <c r="D97" s="1"/>
    </row>
    <row r="98" spans="1:4" ht="15.75">
      <c r="A98" s="25">
        <v>90</v>
      </c>
      <c r="B98" s="9" t="s">
        <v>188</v>
      </c>
      <c r="C98" s="10">
        <v>4748447.37</v>
      </c>
      <c r="D98" s="1"/>
    </row>
    <row r="99" spans="1:4" ht="16.5" thickBot="1">
      <c r="A99" s="25">
        <v>91</v>
      </c>
      <c r="B99" s="14" t="s">
        <v>189</v>
      </c>
      <c r="C99" s="10">
        <v>58414.03</v>
      </c>
      <c r="D99" s="1"/>
    </row>
    <row r="100" spans="1:4" ht="16.5" thickBot="1">
      <c r="A100" s="26"/>
      <c r="B100" s="15" t="s">
        <v>94</v>
      </c>
      <c r="C100" s="16">
        <f>SUM(C9:C99)</f>
        <v>33399317.980000008</v>
      </c>
      <c r="D100" s="1"/>
    </row>
    <row r="101" spans="1:4" ht="15.75">
      <c r="A101" s="21"/>
      <c r="B101" s="17"/>
      <c r="C101" s="18"/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9"/>
      <c r="C104" s="18"/>
      <c r="D104" s="1"/>
    </row>
    <row r="105" spans="1:4" ht="15.75">
      <c r="A105" s="21"/>
      <c r="B105" s="20"/>
      <c r="C105" s="20"/>
      <c r="D105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2019-10-16T13:54:03Z</dcterms:modified>
  <cp:category/>
  <cp:version/>
  <cp:contentType/>
  <cp:contentStatus/>
</cp:coreProperties>
</file>